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05" yWindow="2895" windowWidth="15480" windowHeight="6225" tabRatio="787" firstSheet="4" activeTab="4"/>
  </bookViews>
  <sheets>
    <sheet name="Crosstalk" sheetId="1" state="hidden" r:id="rId1"/>
    <sheet name="WhiteViewingCone" sheetId="2" state="hidden" r:id="rId2"/>
    <sheet name="BlackViewingCone" sheetId="3" state="hidden" r:id="rId3"/>
    <sheet name="CRViewingCone" sheetId="4" state="hidden" r:id="rId4"/>
    <sheet name="EBL Power PWM Template" sheetId="5" r:id="rId5"/>
    <sheet name="EBL Power PWM with sample data" sheetId="6" r:id="rId6"/>
  </sheets>
  <externalReferences>
    <externalReference r:id="rId9"/>
  </externalReferences>
  <definedNames>
    <definedName name="ACT_FIELD_RATE">#REF!</definedName>
    <definedName name="ACT_FRAME_RATE">#REF!</definedName>
    <definedName name="ACT_H_FREQ">#REF!</definedName>
    <definedName name="ACT_PIXEL_FREQ">#REF!</definedName>
    <definedName name="ACT_VBI_LINES">#REF!</definedName>
    <definedName name="ASPECT_RATIO">#REF!</definedName>
    <definedName name="BOT_MARGIN">#REF!</definedName>
    <definedName name="C_PRIME">#REF!</definedName>
    <definedName name="CELL_GRAN">#REF!</definedName>
    <definedName name="CELL_GRAN_RND">#REF!</definedName>
    <definedName name="CLOCK_STEP">#REF!</definedName>
    <definedName name="CrossTalk" localSheetId="0">'Crosstalk'!$F$16</definedName>
    <definedName name="Data" localSheetId="2">'BlackViewingCone'!$E$81:$U$97</definedName>
    <definedName name="Data" localSheetId="0">'Crosstalk'!$F$16:$Q$18</definedName>
    <definedName name="Data" localSheetId="4">'EBL Power PWM Template'!$D$12:$F$27,'EBL Power PWM Template'!$J$12:$K$27,'EBL Power PWM Template'!$M$12:$N$27,'EBL Power PWM Template'!$R$12:$V$27,'EBL Power PWM Template'!$C$32:$F$38,'EBL Power PWM Template'!$J$32:$K$38,'EBL Power PWM Template'!$M$32:$N$38</definedName>
    <definedName name="Data" localSheetId="5">'EBL Power PWM with sample data'!$D$12:$F$27,'EBL Power PWM with sample data'!$J$12:$K$27,'EBL Power PWM with sample data'!$M$12:$N$27,'EBL Power PWM with sample data'!$R$12:$V$27,'EBL Power PWM with sample data'!$C$32:$F$38,'EBL Power PWM with sample data'!$J$32:$K$38,'EBL Power PWM with sample data'!$M$32:$N$38</definedName>
    <definedName name="Data" localSheetId="1">'WhiteViewingCone'!$E$81:$U$97</definedName>
    <definedName name="EBLPower" localSheetId="4">'EBL Power PWM Template'!$AB$12</definedName>
    <definedName name="EBLPower" localSheetId="5">'EBL Power PWM with sample data'!$AB$12</definedName>
    <definedName name="GTF_C_VAR">#REF!</definedName>
    <definedName name="GTF_J_VAR">#REF!</definedName>
    <definedName name="GTF_K_VAR">#REF!</definedName>
    <definedName name="GTF_M_VAR">#REF!</definedName>
    <definedName name="H_BACK_PORCH">#REF!</definedName>
    <definedName name="H_BLANK">#REF!</definedName>
    <definedName name="H_FRONT_PORCH">#REF!</definedName>
    <definedName name="H_PERIOD" localSheetId="4">'[1]CVTCalc1'!#REF!</definedName>
    <definedName name="H_PERIOD" localSheetId="5">'[1]CVTCalc1'!#REF!</definedName>
    <definedName name="H_PERIOD">#REF!</definedName>
    <definedName name="H_PERIOD_EST">#REF!</definedName>
    <definedName name="H_PIXELS">#REF!</definedName>
    <definedName name="H_PIXELS_RND">#REF!</definedName>
    <definedName name="H_SYNC_PER">#REF!</definedName>
    <definedName name="H_SYNC_RND">#REF!</definedName>
    <definedName name="Header" localSheetId="2">'BlackViewingCone'!$G$4:$AC$4,'BlackViewingCone'!$G$6:$AC$6,'BlackViewingCone'!$G$8:$AC$8</definedName>
    <definedName name="Header" localSheetId="0">'Crosstalk'!$G$4:$AC$4,'Crosstalk'!$G$6:$AC$6,'Crosstalk'!$G$8:$AC$8</definedName>
    <definedName name="Header" localSheetId="3">'CRViewingCone'!$G$4:$AC$4,'CRViewingCone'!$G$6:$AC$6,'CRViewingCone'!$G$8:$AC$8</definedName>
    <definedName name="Header" localSheetId="4">'EBL Power PWM Template'!$G$4:$AC$4,'EBL Power PWM Template'!$G$6:$AC$6,'EBL Power PWM Template'!$G$8:$AC$8</definedName>
    <definedName name="Header" localSheetId="5">'EBL Power PWM with sample data'!$G$4:$AC$4,'EBL Power PWM with sample data'!$G$6:$AC$6,'EBL Power PWM with sample data'!$G$8:$AC$8</definedName>
    <definedName name="Header" localSheetId="1">'WhiteViewingCone'!$G$4:$AC$4,'WhiteViewingCone'!$G$6:$AC$6,'WhiteViewingCone'!$G$8:$AC$8</definedName>
    <definedName name="IDEAL_DUTY_CYCLE">#REF!</definedName>
    <definedName name="Info" localSheetId="2">'BlackViewingCone'!$B$3</definedName>
    <definedName name="INT_RQD?">#REF!</definedName>
    <definedName name="INTERLACE">#REF!</definedName>
    <definedName name="IP_FREQ_RQD">#REF!</definedName>
    <definedName name="LEFT_MARGIN">#REF!</definedName>
    <definedName name="Level" localSheetId="4">'EBL Power PWM Template'!$D$12</definedName>
    <definedName name="Level" localSheetId="5">'EBL Power PWM with sample data'!$D$12</definedName>
    <definedName name="M_PRIME">#REF!</definedName>
    <definedName name="MARGIN_PER">#REF!</definedName>
    <definedName name="MARGINS_RQD?">#REF!</definedName>
    <definedName name="MIN_V_BPORCH">#REF!</definedName>
    <definedName name="MIN_V_PORCH">#REF!</definedName>
    <definedName name="MIN_V_PORCH_RND">#REF!</definedName>
    <definedName name="MIN_VSYNC_BP">#REF!</definedName>
    <definedName name="Patterns" localSheetId="4">'EBL Power PWM Template'!$C$32</definedName>
    <definedName name="Patterns" localSheetId="5">'EBL Power PWM with sample data'!$C$32</definedName>
    <definedName name="PIXEL_FREQ" localSheetId="4">'[1]CVTCalc1'!#REF!</definedName>
    <definedName name="PIXEL_FREQ" localSheetId="5">'[1]CVTCalc1'!#REF!</definedName>
    <definedName name="PIXEL_FREQ">#REF!</definedName>
    <definedName name="_xlnm.Print_Area" localSheetId="2">'BlackViewingCone'!$B$2:$AE$73</definedName>
    <definedName name="_xlnm.Print_Area" localSheetId="0">'Crosstalk'!$B$2:$AE$73</definedName>
    <definedName name="_xlnm.Print_Area" localSheetId="3">'CRViewingCone'!$B$2:$AE$73</definedName>
    <definedName name="_xlnm.Print_Area" localSheetId="4">'EBL Power PWM Template'!$B$2:$AE$66</definedName>
    <definedName name="_xlnm.Print_Area" localSheetId="5">'EBL Power PWM with sample data'!$B$2:$AE$66</definedName>
    <definedName name="_xlnm.Print_Area" localSheetId="1">'WhiteViewingCone'!$B$2:$AE$73</definedName>
    <definedName name="RB_H_BLANK">#REF!</definedName>
    <definedName name="RB_H_SYNC">#REF!</definedName>
    <definedName name="RB_MIN_V_BLANK">#REF!</definedName>
    <definedName name="RB_MIN_V_BPORCH">#REF!</definedName>
    <definedName name="RB_MIN_VBI">#REF!</definedName>
    <definedName name="RB_V_FPORCH">#REF!</definedName>
    <definedName name="RB_V_SYNC" localSheetId="4">'[1]CVTCalc1'!#REF!</definedName>
    <definedName name="RB_V_SYNC" localSheetId="5">'[1]CVTCalc1'!#REF!</definedName>
    <definedName name="RB_V_SYNC">#REF!</definedName>
    <definedName name="RED_BLANK_RQD?">#REF!</definedName>
    <definedName name="RIGHT_MARGIN">#REF!</definedName>
    <definedName name="TOP_MARGIN">#REF!</definedName>
    <definedName name="TOTAL_ACTIVE_PIXELS">#REF!</definedName>
    <definedName name="TOTAL_PIXELS">#REF!</definedName>
    <definedName name="TOTAL_V_LINES">#REF!</definedName>
    <definedName name="V_BACK_PORCH">#REF!</definedName>
    <definedName name="V_BLANK">#REF!</definedName>
    <definedName name="V_FIELD_RATE" localSheetId="4">'[1]CVTCalc1'!#REF!</definedName>
    <definedName name="V_FIELD_RATE" localSheetId="5">'[1]CVTCalc1'!#REF!</definedName>
    <definedName name="V_FIELD_RATE">#REF!</definedName>
    <definedName name="V_FIELD_RATE_EST" localSheetId="4">'[1]CVTCalc1'!#REF!</definedName>
    <definedName name="V_FIELD_RATE_EST" localSheetId="5">'[1]CVTCalc1'!#REF!</definedName>
    <definedName name="V_FIELD_RATE_EST">#REF!</definedName>
    <definedName name="V_FIELD_RATE_RQD">#REF!</definedName>
    <definedName name="V_FRAME_RATE" localSheetId="4">'[1]CVTCalc1'!#REF!</definedName>
    <definedName name="V_FRAME_RATE" localSheetId="5">'[1]CVTCalc1'!#REF!</definedName>
    <definedName name="V_FRAME_RATE">#REF!</definedName>
    <definedName name="V_FRONT_PORCH">#REF!</definedName>
    <definedName name="V_LINES">#REF!</definedName>
    <definedName name="V_LINES_RND">#REF!</definedName>
    <definedName name="V_SYNC">#REF!</definedName>
    <definedName name="V_SYNC_BP">#REF!</definedName>
    <definedName name="V_SYNC_RND">#REF!</definedName>
    <definedName name="VBI_LINES">#REF!</definedName>
    <definedName name="VSYNC_WIDTH_TABLE">#REF!</definedName>
  </definedNames>
  <calcPr fullCalcOnLoad="1"/>
</workbook>
</file>

<file path=xl/sharedStrings.xml><?xml version="1.0" encoding="utf-8"?>
<sst xmlns="http://schemas.openxmlformats.org/spreadsheetml/2006/main" count="363" uniqueCount="111">
  <si>
    <t>White</t>
  </si>
  <si>
    <t>Red</t>
  </si>
  <si>
    <t>Green</t>
  </si>
  <si>
    <t>Blue</t>
  </si>
  <si>
    <t>Avg</t>
  </si>
  <si>
    <t>Min</t>
  </si>
  <si>
    <t>Max</t>
  </si>
  <si>
    <t>Black</t>
  </si>
  <si>
    <t>Total</t>
  </si>
  <si>
    <t>Luminance of White (cd/m^2)</t>
  </si>
  <si>
    <t>V</t>
  </si>
  <si>
    <t>I (mA)</t>
  </si>
  <si>
    <t>P (W)</t>
  </si>
  <si>
    <t>Pt 1</t>
  </si>
  <si>
    <t>Pt 2</t>
  </si>
  <si>
    <t>Pt 3</t>
  </si>
  <si>
    <t>Pt 4</t>
  </si>
  <si>
    <t>Pt 5</t>
  </si>
  <si>
    <t>CROSSTALK</t>
  </si>
  <si>
    <t>TOP</t>
  </si>
  <si>
    <t>RIGHT</t>
  </si>
  <si>
    <t>BOTTOM</t>
  </si>
  <si>
    <t>LEFT</t>
  </si>
  <si>
    <t>Gray</t>
  </si>
  <si>
    <t>White on Gray</t>
  </si>
  <si>
    <t>Black on Gray</t>
  </si>
  <si>
    <t>Crosstalk W on G</t>
  </si>
  <si>
    <t>Crosstalk B on G</t>
  </si>
  <si>
    <t>L
cd / m^2</t>
  </si>
  <si>
    <t>WHITE</t>
  </si>
  <si>
    <t>BLACK</t>
  </si>
  <si>
    <t>CONTRAST</t>
  </si>
  <si>
    <t>WHITE VIEWING CONE</t>
  </si>
  <si>
    <t>BLACK VIEWING CONE</t>
  </si>
  <si>
    <t>CONTRAST VIEWING CONE</t>
  </si>
  <si>
    <t>TFT (Data)</t>
  </si>
  <si>
    <t>Warmup (min.)</t>
  </si>
  <si>
    <t>Pixels</t>
  </si>
  <si>
    <t>PIXELS</t>
  </si>
  <si>
    <t>RED</t>
  </si>
  <si>
    <t>GREEN</t>
  </si>
  <si>
    <t>BLUE</t>
  </si>
  <si>
    <t>Display Manufacturer:</t>
  </si>
  <si>
    <t>Resolution (W x H):</t>
  </si>
  <si>
    <t>Col Depth:</t>
  </si>
  <si>
    <t>Test System:</t>
  </si>
  <si>
    <t>Signal Source:</t>
  </si>
  <si>
    <t>Warmup Time (mins):</t>
  </si>
  <si>
    <t>Test Owner:</t>
  </si>
  <si>
    <t>Mfgr's Part Number:</t>
  </si>
  <si>
    <t>Instr #1:</t>
  </si>
  <si>
    <t>Instr #2:</t>
  </si>
  <si>
    <t>Instr #3:</t>
  </si>
  <si>
    <t>Working Distance (cm)</t>
  </si>
  <si>
    <t>Temp (°C):</t>
  </si>
  <si>
    <t>Owner Email:</t>
  </si>
  <si>
    <t>Test Date:</t>
  </si>
  <si>
    <t>Mfgr's EDID Rev:</t>
  </si>
  <si>
    <t>Instr #1 Cal Date:</t>
  </si>
  <si>
    <t>Instr #2 Cal Date:</t>
  </si>
  <si>
    <t>Instr #3 Cal Date:</t>
  </si>
  <si>
    <t>Humidity (%):</t>
  </si>
  <si>
    <t>Active Area (Wmm x Hmm):</t>
  </si>
  <si>
    <t>FOS Technology:</t>
  </si>
  <si>
    <t>Inverter Manufacturer:</t>
  </si>
  <si>
    <t>Inverter Model &amp; Revision:</t>
  </si>
  <si>
    <t>Ambient Light (Lux):</t>
  </si>
  <si>
    <t>32x36 Checkerboard</t>
  </si>
  <si>
    <t>Temp
(°C)</t>
  </si>
  <si>
    <t>Lum (cd/m^2)</t>
  </si>
  <si>
    <t>Serial Number:</t>
  </si>
  <si>
    <t>Bakclight</t>
  </si>
  <si>
    <t>Backlight Power</t>
  </si>
  <si>
    <t>Report Rev:</t>
  </si>
  <si>
    <t>EBL POWER</t>
  </si>
  <si>
    <t>Index</t>
  </si>
  <si>
    <t>Backlight Level</t>
  </si>
  <si>
    <t>2008.06.03</t>
  </si>
  <si>
    <t>Pxl Clk (MHz):</t>
  </si>
  <si>
    <t>Dell LCD Optical Characterization Report Appendix A1</t>
  </si>
  <si>
    <t>2008.06.25</t>
  </si>
  <si>
    <t>Checkerboard</t>
  </si>
  <si>
    <t>261 x 163</t>
  </si>
  <si>
    <t>1280 x 800</t>
  </si>
  <si>
    <t>X12</t>
  </si>
  <si>
    <t>FPM-520</t>
  </si>
  <si>
    <t>Westar T-Drive</t>
  </si>
  <si>
    <t>TRD-100</t>
  </si>
  <si>
    <t>(n/a)</t>
  </si>
  <si>
    <t>n/a</t>
  </si>
  <si>
    <t>PR880 @ 0.25°</t>
  </si>
  <si>
    <t>60 cd/m^2</t>
  </si>
  <si>
    <t>100%</t>
  </si>
  <si>
    <t>121XYZ</t>
  </si>
  <si>
    <t>Anti Glare</t>
  </si>
  <si>
    <t>XYZ Company</t>
  </si>
  <si>
    <t>XYZ1234</t>
  </si>
  <si>
    <t>Note 1  Backlight level report is designed to characterize the Microsoft requirement of 16 levels of illumination divided into 16 equally spaced increments.</t>
  </si>
  <si>
    <r>
      <t>Level %</t>
    </r>
    <r>
      <rPr>
        <vertAlign val="superscript"/>
        <sz val="8"/>
        <color indexed="9"/>
        <rFont val="Arial"/>
        <family val="2"/>
      </rPr>
      <t>1</t>
    </r>
  </si>
  <si>
    <t>16 LEVELS</t>
  </si>
  <si>
    <t>EBL</t>
  </si>
  <si>
    <t>NITS to PWM LEVEL</t>
  </si>
  <si>
    <t>NITS to WATTS</t>
  </si>
  <si>
    <t>60nits</t>
  </si>
  <si>
    <t>Note: this is the EBL level reported</t>
  </si>
  <si>
    <t>EBL Power</t>
  </si>
  <si>
    <t>Note: This B/L value for 60nits is computed via 16 level data.</t>
  </si>
  <si>
    <t>Note: Only 60 nit checkerboard is required to publish EBL report.  Additional patterns are used for system designers.</t>
  </si>
  <si>
    <t>Mobile PC Extended Battery Life Working Group</t>
  </si>
  <si>
    <t>First Name, Last Name</t>
  </si>
  <si>
    <t>Note:  This worksheet contains macros that are required.  Please adjust your security settings to permit macros on this worksheet.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</si>
</sst>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h:mm:ss\ "/>
    <numFmt numFmtId="165" formatCode="m/d/yyyy\ h:mm:ss"/>
    <numFmt numFmtId="166" formatCode="0.000"/>
    <numFmt numFmtId="167" formatCode="000.00"/>
    <numFmt numFmtId="168" formatCode="##0.00"/>
    <numFmt numFmtId="169" formatCode="**0.00"/>
    <numFmt numFmtId="170" formatCode="0.0"/>
    <numFmt numFmtId="171" formatCode="0\ &quot;deg&quot;"/>
    <numFmt numFmtId="172" formatCode="0\ &quot;°&quot;"/>
    <numFmt numFmtId="173" formatCode="0.00&quot;mm&quot;"/>
    <numFmt numFmtId="174" formatCode="0.00\ &quot;mm&quot;"/>
    <numFmt numFmtId="175" formatCode="0.00\ &quot;%&quot;"/>
    <numFmt numFmtId="176" formatCode="0.0%"/>
    <numFmt numFmtId="177" formatCode="0.0000"/>
    <numFmt numFmtId="178" formatCode="0.000000"/>
    <numFmt numFmtId="179" formatCode="0\x"/>
    <numFmt numFmtId="180" formatCode="0.0\ &quot;°&quot;"/>
    <numFmt numFmtId="181" formatCode="00000"/>
    <numFmt numFmtId="182" formatCode="0&quot;mm&quot;"/>
    <numFmt numFmtId="183" formatCode="0.00&quot;%&quot;"/>
    <numFmt numFmtId="184" formatCode="[$-409]h:mm:ss\ AM/PM"/>
    <numFmt numFmtId="185" formatCode="[$-409]dddd\,\ mmmm\ dd\,\ yyyy"/>
    <numFmt numFmtId="186" formatCode="&quot;(&quot;0&quot; ago)&quot;"/>
    <numFmt numFmtId="187" formatCode="&quot;(&quot;0&quot; days ago)&quot;"/>
    <numFmt numFmtId="188" formatCode="&quot;(&quot;\+0&quot;)&quot;"/>
    <numFmt numFmtId="189" formatCode="&quot;(&quot;0&quot;)&quot;"/>
    <numFmt numFmtId="190" formatCode="&quot;(&quot;\-0&quot;)&quot;"/>
    <numFmt numFmtId="191" formatCode="\(0\)"/>
    <numFmt numFmtId="192" formatCode="0&quot; ago&quot;"/>
    <numFmt numFmtId="193" formatCode="m/d/yy;@"/>
    <numFmt numFmtId="194" formatCode="0&quot;days ago&quot;"/>
    <numFmt numFmtId="195" formatCode="0&quot; days ago&quot;"/>
    <numFmt numFmtId="196" formatCode="mm/dd/yyyy\ h:mm:ss"/>
    <numFmt numFmtId="197" formatCode="mm/dd/yyyy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&quot;US$&quot;#,##0_);\(&quot;US$&quot;#,##0\)"/>
    <numFmt numFmtId="207" formatCode="&quot;US$&quot;#,##0_);[Red]\(&quot;US$&quot;#,##0\)"/>
    <numFmt numFmtId="208" formatCode="&quot;US$&quot;#,##0.00_);\(&quot;US$&quot;#,##0.00\)"/>
    <numFmt numFmtId="209" formatCode="&quot;US$&quot;#,##0.00_);[Red]\(&quot;US$&quot;#,##0.00\)"/>
    <numFmt numFmtId="210" formatCode="#,##0.000_);[Red]\(#,##0.000\)"/>
    <numFmt numFmtId="211" formatCode="#,##0.0_);[Red]\(#,##0.0\)"/>
    <numFmt numFmtId="212" formatCode="0_);[Red]\(0\)"/>
    <numFmt numFmtId="213" formatCode="#\ &quot; Hz&quot;"/>
    <numFmt numFmtId="214" formatCode="#,##0.000"/>
    <numFmt numFmtId="215" formatCode="#,##0.0000_);[Red]\(#,##0.0000\)"/>
    <numFmt numFmtId="216" formatCode="0.00000"/>
    <numFmt numFmtId="217" formatCode="[$-409]d\-mmm\-yyyy\ h:mm\ AM/PM;@"/>
    <numFmt numFmtId="218" formatCode="[$-409]d\-mmm\-yy;@"/>
    <numFmt numFmtId="219" formatCode="000.0"/>
    <numFmt numFmtId="220" formatCode="000"/>
    <numFmt numFmtId="221" formatCode="00.0"/>
  </numFmts>
  <fonts count="35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.25"/>
      <name val="Arial"/>
      <family val="0"/>
    </font>
    <font>
      <sz val="9.75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vertAlign val="superscript"/>
      <sz val="8"/>
      <color indexed="9"/>
      <name val="Arial"/>
      <family val="2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7"/>
      <color indexed="8"/>
      <name val="Arial"/>
      <family val="0"/>
    </font>
    <font>
      <sz val="7.35"/>
      <color indexed="8"/>
      <name val="Arial"/>
      <family val="0"/>
    </font>
    <font>
      <b/>
      <sz val="20"/>
      <name val="Arial"/>
      <family val="2"/>
    </font>
    <font>
      <b/>
      <sz val="20"/>
      <color indexed="9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0" xfId="0" applyFont="1" applyAlignment="1">
      <alignment horizontal="center"/>
    </xf>
    <xf numFmtId="10" fontId="1" fillId="0" borderId="16" xfId="0" applyNumberFormat="1" applyFont="1" applyBorder="1" applyAlignment="1">
      <alignment horizontal="center"/>
    </xf>
    <xf numFmtId="0" fontId="3" fillId="24" borderId="17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0" fontId="1" fillId="0" borderId="18" xfId="0" applyNumberFormat="1" applyFont="1" applyBorder="1" applyAlignment="1">
      <alignment horizontal="center"/>
    </xf>
    <xf numFmtId="0" fontId="3" fillId="24" borderId="19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/>
    </xf>
    <xf numFmtId="0" fontId="3" fillId="24" borderId="21" xfId="0" applyFont="1" applyFill="1" applyBorder="1" applyAlignment="1">
      <alignment horizontal="center"/>
    </xf>
    <xf numFmtId="0" fontId="3" fillId="24" borderId="22" xfId="0" applyFont="1" applyFill="1" applyBorder="1" applyAlignment="1">
      <alignment horizontal="center"/>
    </xf>
    <xf numFmtId="10" fontId="1" fillId="0" borderId="17" xfId="0" applyNumberFormat="1" applyFont="1" applyBorder="1" applyAlignment="1">
      <alignment horizontal="center"/>
    </xf>
    <xf numFmtId="10" fontId="1" fillId="0" borderId="23" xfId="0" applyNumberFormat="1" applyFont="1" applyBorder="1" applyAlignment="1">
      <alignment horizontal="center"/>
    </xf>
    <xf numFmtId="10" fontId="1" fillId="0" borderId="24" xfId="0" applyNumberFormat="1" applyFont="1" applyBorder="1" applyAlignment="1">
      <alignment horizontal="center"/>
    </xf>
    <xf numFmtId="10" fontId="1" fillId="0" borderId="19" xfId="0" applyNumberFormat="1" applyFont="1" applyBorder="1" applyAlignment="1">
      <alignment horizontal="center"/>
    </xf>
    <xf numFmtId="10" fontId="1" fillId="0" borderId="25" xfId="0" applyNumberFormat="1" applyFont="1" applyBorder="1" applyAlignment="1">
      <alignment horizontal="center"/>
    </xf>
    <xf numFmtId="10" fontId="1" fillId="0" borderId="20" xfId="0" applyNumberFormat="1" applyFont="1" applyBorder="1" applyAlignment="1">
      <alignment horizontal="center"/>
    </xf>
    <xf numFmtId="10" fontId="1" fillId="0" borderId="26" xfId="0" applyNumberFormat="1" applyFont="1" applyBorder="1" applyAlignment="1">
      <alignment horizontal="center"/>
    </xf>
    <xf numFmtId="10" fontId="1" fillId="0" borderId="22" xfId="0" applyNumberFormat="1" applyFont="1" applyBorder="1" applyAlignment="1">
      <alignment horizontal="center"/>
    </xf>
    <xf numFmtId="10" fontId="1" fillId="0" borderId="27" xfId="0" applyNumberFormat="1" applyFont="1" applyBorder="1" applyAlignment="1">
      <alignment horizontal="center"/>
    </xf>
    <xf numFmtId="10" fontId="1" fillId="0" borderId="28" xfId="0" applyNumberFormat="1" applyFont="1" applyBorder="1" applyAlignment="1">
      <alignment horizontal="center"/>
    </xf>
    <xf numFmtId="10" fontId="1" fillId="0" borderId="2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applyProtection="1">
      <alignment horizontal="center"/>
      <protection locked="0"/>
    </xf>
    <xf numFmtId="0" fontId="1" fillId="0" borderId="0" xfId="57" applyFont="1">
      <alignment/>
      <protection/>
    </xf>
    <xf numFmtId="0" fontId="1" fillId="0" borderId="11" xfId="57" applyFont="1" applyBorder="1" applyAlignment="1">
      <alignment/>
      <protection/>
    </xf>
    <xf numFmtId="0" fontId="1" fillId="0" borderId="0" xfId="57" applyFont="1" applyBorder="1" applyAlignment="1">
      <alignment/>
      <protection/>
    </xf>
    <xf numFmtId="0" fontId="1" fillId="0" borderId="0" xfId="57" applyFont="1" applyBorder="1">
      <alignment/>
      <protection/>
    </xf>
    <xf numFmtId="0" fontId="1" fillId="0" borderId="10" xfId="57" applyFont="1" applyBorder="1">
      <alignment/>
      <protection/>
    </xf>
    <xf numFmtId="0" fontId="3" fillId="24" borderId="29" xfId="57" applyFont="1" applyFill="1" applyBorder="1" applyAlignment="1">
      <alignment horizontal="center"/>
      <protection/>
    </xf>
    <xf numFmtId="0" fontId="3" fillId="24" borderId="23" xfId="57" applyFont="1" applyFill="1" applyBorder="1" applyAlignment="1">
      <alignment horizontal="center" vertical="center"/>
      <protection/>
    </xf>
    <xf numFmtId="0" fontId="3" fillId="24" borderId="16" xfId="57" applyFont="1" applyFill="1" applyBorder="1" applyAlignment="1">
      <alignment horizontal="center" vertical="center"/>
      <protection/>
    </xf>
    <xf numFmtId="0" fontId="3" fillId="24" borderId="23" xfId="57" applyFont="1" applyFill="1" applyBorder="1" applyAlignment="1">
      <alignment horizontal="center"/>
      <protection/>
    </xf>
    <xf numFmtId="0" fontId="3" fillId="24" borderId="18" xfId="57" applyFont="1" applyFill="1" applyBorder="1" applyAlignment="1">
      <alignment horizontal="center"/>
      <protection/>
    </xf>
    <xf numFmtId="0" fontId="3" fillId="24" borderId="16" xfId="57" applyFont="1" applyFill="1" applyBorder="1" applyAlignment="1">
      <alignment horizontal="center"/>
      <protection/>
    </xf>
    <xf numFmtId="0" fontId="3" fillId="24" borderId="30" xfId="57" applyFont="1" applyFill="1" applyBorder="1" applyAlignment="1">
      <alignment horizontal="center"/>
      <protection/>
    </xf>
    <xf numFmtId="0" fontId="3" fillId="24" borderId="31" xfId="57" applyFont="1" applyFill="1" applyBorder="1" applyAlignment="1">
      <alignment horizontal="center"/>
      <protection/>
    </xf>
    <xf numFmtId="0" fontId="3" fillId="24" borderId="32" xfId="57" applyFont="1" applyFill="1" applyBorder="1" applyAlignment="1">
      <alignment horizontal="center"/>
      <protection/>
    </xf>
    <xf numFmtId="0" fontId="3" fillId="24" borderId="33" xfId="57" applyFont="1" applyFill="1" applyBorder="1" applyAlignment="1">
      <alignment horizontal="center"/>
      <protection/>
    </xf>
    <xf numFmtId="0" fontId="3" fillId="24" borderId="24" xfId="57" applyFont="1" applyFill="1" applyBorder="1" applyAlignment="1">
      <alignment horizontal="center"/>
      <protection/>
    </xf>
    <xf numFmtId="0" fontId="3" fillId="24" borderId="25" xfId="57" applyFont="1" applyFill="1" applyBorder="1" applyAlignment="1">
      <alignment horizontal="center"/>
      <protection/>
    </xf>
    <xf numFmtId="0" fontId="3" fillId="24" borderId="26" xfId="57" applyFont="1" applyFill="1" applyBorder="1" applyAlignment="1">
      <alignment horizontal="center"/>
      <protection/>
    </xf>
    <xf numFmtId="2" fontId="1" fillId="0" borderId="0" xfId="57" applyNumberFormat="1" applyFont="1" applyFill="1" applyBorder="1" applyAlignment="1" applyProtection="1">
      <alignment horizontal="center"/>
      <protection locked="0"/>
    </xf>
    <xf numFmtId="0" fontId="10" fillId="0" borderId="0" xfId="57" applyFont="1" applyBorder="1" applyAlignment="1">
      <alignment vertical="center" textRotation="90"/>
      <protection/>
    </xf>
    <xf numFmtId="0" fontId="1" fillId="0" borderId="0" xfId="57" applyFont="1" applyFill="1" applyBorder="1" applyAlignment="1">
      <alignment horizontal="center"/>
      <protection/>
    </xf>
    <xf numFmtId="0" fontId="1" fillId="0" borderId="0" xfId="57" applyFont="1" applyFill="1" applyBorder="1">
      <alignment/>
      <protection/>
    </xf>
    <xf numFmtId="2" fontId="1" fillId="0" borderId="34" xfId="57" applyNumberFormat="1" applyFont="1" applyBorder="1" applyAlignment="1" applyProtection="1">
      <alignment horizontal="center"/>
      <protection locked="0"/>
    </xf>
    <xf numFmtId="2" fontId="1" fillId="0" borderId="35" xfId="57" applyNumberFormat="1" applyFont="1" applyBorder="1" applyAlignment="1" applyProtection="1">
      <alignment horizontal="center"/>
      <protection locked="0"/>
    </xf>
    <xf numFmtId="2" fontId="1" fillId="0" borderId="36" xfId="57" applyNumberFormat="1" applyFont="1" applyBorder="1" applyAlignment="1" applyProtection="1">
      <alignment horizontal="center"/>
      <protection locked="0"/>
    </xf>
    <xf numFmtId="2" fontId="1" fillId="20" borderId="37" xfId="57" applyNumberFormat="1" applyFont="1" applyFill="1" applyBorder="1" applyAlignment="1" applyProtection="1">
      <alignment horizontal="center"/>
      <protection locked="0"/>
    </xf>
    <xf numFmtId="2" fontId="1" fillId="20" borderId="38" xfId="57" applyNumberFormat="1" applyFont="1" applyFill="1" applyBorder="1" applyAlignment="1" applyProtection="1">
      <alignment horizontal="center"/>
      <protection locked="0"/>
    </xf>
    <xf numFmtId="2" fontId="1" fillId="20" borderId="39" xfId="57" applyNumberFormat="1" applyFont="1" applyFill="1" applyBorder="1" applyAlignment="1" applyProtection="1">
      <alignment horizontal="center"/>
      <protection locked="0"/>
    </xf>
    <xf numFmtId="2" fontId="1" fillId="0" borderId="37" xfId="57" applyNumberFormat="1" applyFont="1" applyBorder="1" applyAlignment="1" applyProtection="1">
      <alignment horizontal="center"/>
      <protection locked="0"/>
    </xf>
    <xf numFmtId="2" fontId="1" fillId="0" borderId="38" xfId="57" applyNumberFormat="1" applyFont="1" applyBorder="1" applyAlignment="1" applyProtection="1">
      <alignment horizontal="center"/>
      <protection locked="0"/>
    </xf>
    <xf numFmtId="2" fontId="1" fillId="0" borderId="39" xfId="57" applyNumberFormat="1" applyFont="1" applyBorder="1" applyAlignment="1" applyProtection="1">
      <alignment horizontal="center"/>
      <protection locked="0"/>
    </xf>
    <xf numFmtId="2" fontId="1" fillId="20" borderId="31" xfId="57" applyNumberFormat="1" applyFont="1" applyFill="1" applyBorder="1" applyAlignment="1" applyProtection="1">
      <alignment horizontal="center"/>
      <protection locked="0"/>
    </xf>
    <xf numFmtId="2" fontId="1" fillId="20" borderId="32" xfId="57" applyNumberFormat="1" applyFont="1" applyFill="1" applyBorder="1" applyAlignment="1" applyProtection="1">
      <alignment horizontal="center"/>
      <protection locked="0"/>
    </xf>
    <xf numFmtId="2" fontId="1" fillId="20" borderId="33" xfId="57" applyNumberFormat="1" applyFont="1" applyFill="1" applyBorder="1" applyAlignment="1" applyProtection="1">
      <alignment horizontal="center"/>
      <protection locked="0"/>
    </xf>
    <xf numFmtId="0" fontId="1" fillId="20" borderId="37" xfId="57" applyNumberFormat="1" applyFont="1" applyFill="1" applyBorder="1" applyAlignment="1" applyProtection="1">
      <alignment horizontal="center"/>
      <protection locked="0"/>
    </xf>
    <xf numFmtId="0" fontId="1" fillId="0" borderId="37" xfId="57" applyNumberFormat="1" applyFont="1" applyBorder="1" applyAlignment="1" applyProtection="1">
      <alignment horizontal="center"/>
      <protection locked="0"/>
    </xf>
    <xf numFmtId="0" fontId="1" fillId="20" borderId="31" xfId="57" applyNumberFormat="1" applyFont="1" applyFill="1" applyBorder="1" applyAlignment="1" applyProtection="1">
      <alignment horizontal="center"/>
      <protection locked="0"/>
    </xf>
    <xf numFmtId="0" fontId="10" fillId="0" borderId="11" xfId="57" applyFont="1" applyBorder="1" applyAlignment="1">
      <alignment vertical="center" textRotation="90"/>
      <protection/>
    </xf>
    <xf numFmtId="0" fontId="1" fillId="0" borderId="10" xfId="57" applyFont="1" applyBorder="1" applyAlignment="1">
      <alignment vertical="center"/>
      <protection/>
    </xf>
    <xf numFmtId="0" fontId="3" fillId="24" borderId="18" xfId="57" applyFont="1" applyFill="1" applyBorder="1" applyAlignment="1">
      <alignment horizontal="center" vertical="center"/>
      <protection/>
    </xf>
    <xf numFmtId="0" fontId="1" fillId="25" borderId="37" xfId="57" applyNumberFormat="1" applyFont="1" applyFill="1" applyBorder="1" applyAlignment="1" applyProtection="1">
      <alignment horizontal="center"/>
      <protection locked="0"/>
    </xf>
    <xf numFmtId="9" fontId="1" fillId="0" borderId="37" xfId="57" applyNumberFormat="1" applyFont="1" applyBorder="1" applyAlignment="1" applyProtection="1">
      <alignment horizontal="center"/>
      <protection/>
    </xf>
    <xf numFmtId="9" fontId="1" fillId="0" borderId="38" xfId="57" applyNumberFormat="1" applyFont="1" applyBorder="1" applyAlignment="1" applyProtection="1">
      <alignment horizontal="center"/>
      <protection/>
    </xf>
    <xf numFmtId="9" fontId="1" fillId="0" borderId="40" xfId="57" applyNumberFormat="1" applyFont="1" applyBorder="1" applyAlignment="1" applyProtection="1">
      <alignment horizontal="center"/>
      <protection/>
    </xf>
    <xf numFmtId="2" fontId="1" fillId="0" borderId="34" xfId="57" applyNumberFormat="1" applyFont="1" applyBorder="1" applyAlignment="1" applyProtection="1">
      <alignment horizontal="center"/>
      <protection/>
    </xf>
    <xf numFmtId="2" fontId="1" fillId="0" borderId="35" xfId="57" applyNumberFormat="1" applyFont="1" applyBorder="1" applyAlignment="1" applyProtection="1">
      <alignment horizontal="center"/>
      <protection/>
    </xf>
    <xf numFmtId="2" fontId="1" fillId="0" borderId="41" xfId="57" applyNumberFormat="1" applyFont="1" applyBorder="1" applyAlignment="1" applyProtection="1">
      <alignment horizontal="center"/>
      <protection/>
    </xf>
    <xf numFmtId="2" fontId="1" fillId="0" borderId="42" xfId="57" applyNumberFormat="1" applyFont="1" applyBorder="1" applyAlignment="1" applyProtection="1">
      <alignment horizontal="center"/>
      <protection/>
    </xf>
    <xf numFmtId="9" fontId="1" fillId="20" borderId="37" xfId="57" applyNumberFormat="1" applyFont="1" applyFill="1" applyBorder="1" applyAlignment="1" applyProtection="1">
      <alignment horizontal="center"/>
      <protection/>
    </xf>
    <xf numFmtId="9" fontId="1" fillId="20" borderId="38" xfId="57" applyNumberFormat="1" applyFont="1" applyFill="1" applyBorder="1" applyAlignment="1" applyProtection="1">
      <alignment horizontal="center"/>
      <protection/>
    </xf>
    <xf numFmtId="9" fontId="1" fillId="20" borderId="40" xfId="57" applyNumberFormat="1" applyFont="1" applyFill="1" applyBorder="1" applyAlignment="1" applyProtection="1">
      <alignment horizontal="center"/>
      <protection/>
    </xf>
    <xf numFmtId="2" fontId="1" fillId="20" borderId="37" xfId="57" applyNumberFormat="1" applyFont="1" applyFill="1" applyBorder="1" applyAlignment="1" applyProtection="1">
      <alignment horizontal="center"/>
      <protection/>
    </xf>
    <xf numFmtId="2" fontId="1" fillId="20" borderId="38" xfId="57" applyNumberFormat="1" applyFont="1" applyFill="1" applyBorder="1" applyAlignment="1" applyProtection="1">
      <alignment horizontal="center"/>
      <protection/>
    </xf>
    <xf numFmtId="2" fontId="1" fillId="20" borderId="40" xfId="57" applyNumberFormat="1" applyFont="1" applyFill="1" applyBorder="1" applyAlignment="1" applyProtection="1">
      <alignment horizontal="center"/>
      <protection/>
    </xf>
    <xf numFmtId="2" fontId="1" fillId="20" borderId="10" xfId="57" applyNumberFormat="1" applyFont="1" applyFill="1" applyBorder="1" applyAlignment="1" applyProtection="1">
      <alignment horizontal="center"/>
      <protection/>
    </xf>
    <xf numFmtId="2" fontId="1" fillId="0" borderId="37" xfId="57" applyNumberFormat="1" applyFont="1" applyBorder="1" applyAlignment="1" applyProtection="1">
      <alignment horizontal="center"/>
      <protection/>
    </xf>
    <xf numFmtId="2" fontId="1" fillId="0" borderId="38" xfId="57" applyNumberFormat="1" applyFont="1" applyBorder="1" applyAlignment="1" applyProtection="1">
      <alignment horizontal="center"/>
      <protection/>
    </xf>
    <xf numFmtId="2" fontId="1" fillId="0" borderId="40" xfId="57" applyNumberFormat="1" applyFont="1" applyBorder="1" applyAlignment="1" applyProtection="1">
      <alignment horizontal="center"/>
      <protection/>
    </xf>
    <xf numFmtId="2" fontId="1" fillId="0" borderId="10" xfId="57" applyNumberFormat="1" applyFont="1" applyBorder="1" applyAlignment="1" applyProtection="1">
      <alignment horizontal="center"/>
      <protection/>
    </xf>
    <xf numFmtId="9" fontId="1" fillId="20" borderId="31" xfId="57" applyNumberFormat="1" applyFont="1" applyFill="1" applyBorder="1" applyAlignment="1" applyProtection="1">
      <alignment horizontal="center"/>
      <protection/>
    </xf>
    <xf numFmtId="9" fontId="1" fillId="20" borderId="32" xfId="57" applyNumberFormat="1" applyFont="1" applyFill="1" applyBorder="1" applyAlignment="1" applyProtection="1">
      <alignment horizontal="center"/>
      <protection/>
    </xf>
    <xf numFmtId="9" fontId="1" fillId="20" borderId="43" xfId="57" applyNumberFormat="1" applyFont="1" applyFill="1" applyBorder="1" applyAlignment="1" applyProtection="1">
      <alignment horizontal="center"/>
      <protection/>
    </xf>
    <xf numFmtId="2" fontId="1" fillId="20" borderId="31" xfId="57" applyNumberFormat="1" applyFont="1" applyFill="1" applyBorder="1" applyAlignment="1" applyProtection="1">
      <alignment horizontal="center"/>
      <protection/>
    </xf>
    <xf numFmtId="2" fontId="1" fillId="20" borderId="32" xfId="57" applyNumberFormat="1" applyFont="1" applyFill="1" applyBorder="1" applyAlignment="1" applyProtection="1">
      <alignment horizontal="center"/>
      <protection/>
    </xf>
    <xf numFmtId="2" fontId="1" fillId="20" borderId="43" xfId="57" applyNumberFormat="1" applyFont="1" applyFill="1" applyBorder="1" applyAlignment="1" applyProtection="1">
      <alignment horizontal="center"/>
      <protection/>
    </xf>
    <xf numFmtId="2" fontId="1" fillId="20" borderId="14" xfId="57" applyNumberFormat="1" applyFont="1" applyFill="1" applyBorder="1" applyAlignment="1" applyProtection="1">
      <alignment horizontal="center"/>
      <protection/>
    </xf>
    <xf numFmtId="1" fontId="1" fillId="0" borderId="44" xfId="57" applyNumberFormat="1" applyFont="1" applyBorder="1" applyAlignment="1" applyProtection="1">
      <alignment horizontal="center"/>
      <protection locked="0"/>
    </xf>
    <xf numFmtId="1" fontId="1" fillId="20" borderId="44" xfId="57" applyNumberFormat="1" applyFont="1" applyFill="1" applyBorder="1" applyAlignment="1" applyProtection="1">
      <alignment horizontal="center"/>
      <protection locked="0"/>
    </xf>
    <xf numFmtId="1" fontId="1" fillId="25" borderId="44" xfId="57" applyNumberFormat="1" applyFont="1" applyFill="1" applyBorder="1" applyAlignment="1" applyProtection="1">
      <alignment horizontal="center"/>
      <protection locked="0"/>
    </xf>
    <xf numFmtId="1" fontId="1" fillId="20" borderId="45" xfId="57" applyNumberFormat="1" applyFont="1" applyFill="1" applyBorder="1" applyAlignment="1" applyProtection="1">
      <alignment horizontal="center"/>
      <protection locked="0"/>
    </xf>
    <xf numFmtId="170" fontId="1" fillId="0" borderId="46" xfId="0" applyNumberFormat="1" applyFont="1" applyBorder="1" applyAlignment="1" applyProtection="1">
      <alignment horizontal="center"/>
      <protection locked="0"/>
    </xf>
    <xf numFmtId="170" fontId="1" fillId="0" borderId="47" xfId="0" applyNumberFormat="1" applyFont="1" applyBorder="1" applyAlignment="1" applyProtection="1">
      <alignment horizontal="center"/>
      <protection locked="0"/>
    </xf>
    <xf numFmtId="170" fontId="1" fillId="0" borderId="27" xfId="0" applyNumberFormat="1" applyFont="1" applyBorder="1" applyAlignment="1" applyProtection="1">
      <alignment horizontal="center"/>
      <protection locked="0"/>
    </xf>
    <xf numFmtId="170" fontId="1" fillId="0" borderId="18" xfId="0" applyNumberFormat="1" applyFont="1" applyBorder="1" applyAlignment="1" applyProtection="1">
      <alignment horizontal="center"/>
      <protection locked="0"/>
    </xf>
    <xf numFmtId="170" fontId="1" fillId="0" borderId="48" xfId="0" applyNumberFormat="1" applyFont="1" applyBorder="1" applyAlignment="1" applyProtection="1">
      <alignment horizontal="center"/>
      <protection locked="0"/>
    </xf>
    <xf numFmtId="170" fontId="1" fillId="0" borderId="49" xfId="0" applyNumberFormat="1" applyFont="1" applyBorder="1" applyAlignment="1" applyProtection="1">
      <alignment horizontal="center"/>
      <protection locked="0"/>
    </xf>
    <xf numFmtId="170" fontId="1" fillId="0" borderId="23" xfId="0" applyNumberFormat="1" applyFont="1" applyBorder="1" applyAlignment="1" applyProtection="1">
      <alignment horizontal="center"/>
      <protection locked="0"/>
    </xf>
    <xf numFmtId="170" fontId="1" fillId="0" borderId="16" xfId="0" applyNumberFormat="1" applyFont="1" applyBorder="1" applyAlignment="1" applyProtection="1">
      <alignment horizontal="center"/>
      <protection locked="0"/>
    </xf>
    <xf numFmtId="0" fontId="1" fillId="0" borderId="50" xfId="0" applyFont="1" applyBorder="1" applyAlignment="1">
      <alignment/>
    </xf>
    <xf numFmtId="0" fontId="0" fillId="0" borderId="51" xfId="0" applyBorder="1" applyAlignment="1">
      <alignment/>
    </xf>
    <xf numFmtId="0" fontId="0" fillId="0" borderId="15" xfId="0" applyBorder="1" applyAlignment="1">
      <alignment/>
    </xf>
    <xf numFmtId="0" fontId="1" fillId="0" borderId="52" xfId="0" applyFont="1" applyBorder="1" applyAlignment="1">
      <alignment/>
    </xf>
    <xf numFmtId="0" fontId="12" fillId="0" borderId="35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38" xfId="0" applyFont="1" applyBorder="1" applyAlignment="1" applyProtection="1">
      <alignment horizontal="left" vertical="center"/>
      <protection locked="0"/>
    </xf>
    <xf numFmtId="0" fontId="1" fillId="0" borderId="0" xfId="57" applyNumberFormat="1" applyFont="1" applyFill="1" applyBorder="1" applyAlignment="1" applyProtection="1">
      <alignment horizontal="center"/>
      <protection locked="0"/>
    </xf>
    <xf numFmtId="2" fontId="1" fillId="0" borderId="0" xfId="57" applyNumberFormat="1" applyFont="1" applyFill="1" applyBorder="1" applyAlignment="1" applyProtection="1">
      <alignment horizontal="center"/>
      <protection/>
    </xf>
    <xf numFmtId="0" fontId="1" fillId="0" borderId="0" xfId="57" applyFont="1" applyFill="1" applyBorder="1" applyAlignment="1">
      <alignment vertical="center" wrapText="1"/>
      <protection/>
    </xf>
    <xf numFmtId="0" fontId="1" fillId="0" borderId="51" xfId="57" applyNumberFormat="1" applyFont="1" applyBorder="1" applyAlignment="1" applyProtection="1">
      <alignment horizontal="center"/>
      <protection locked="0"/>
    </xf>
    <xf numFmtId="0" fontId="1" fillId="20" borderId="11" xfId="57" applyNumberFormat="1" applyFont="1" applyFill="1" applyBorder="1" applyAlignment="1" applyProtection="1">
      <alignment horizontal="center"/>
      <protection locked="0"/>
    </xf>
    <xf numFmtId="0" fontId="1" fillId="0" borderId="11" xfId="57" applyNumberFormat="1" applyFont="1" applyBorder="1" applyAlignment="1" applyProtection="1">
      <alignment horizontal="center"/>
      <protection locked="0"/>
    </xf>
    <xf numFmtId="0" fontId="1" fillId="20" borderId="12" xfId="57" applyNumberFormat="1" applyFont="1" applyFill="1" applyBorder="1" applyAlignment="1" applyProtection="1">
      <alignment horizontal="center"/>
      <protection locked="0"/>
    </xf>
    <xf numFmtId="1" fontId="1" fillId="0" borderId="0" xfId="57" applyNumberFormat="1" applyFont="1" applyFill="1" applyBorder="1" applyAlignment="1" applyProtection="1">
      <alignment horizontal="center"/>
      <protection locked="0"/>
    </xf>
    <xf numFmtId="0" fontId="1" fillId="0" borderId="0" xfId="57" applyNumberFormat="1" applyFont="1" applyFill="1" applyBorder="1" applyAlignment="1" applyProtection="1">
      <alignment/>
      <protection locked="0"/>
    </xf>
    <xf numFmtId="0" fontId="1" fillId="0" borderId="31" xfId="57" applyNumberFormat="1" applyFont="1" applyFill="1" applyBorder="1" applyAlignment="1" applyProtection="1">
      <alignment horizontal="center" vertical="center" wrapText="1"/>
      <protection/>
    </xf>
    <xf numFmtId="0" fontId="1" fillId="0" borderId="0" xfId="57" applyFont="1" applyBorder="1" applyAlignment="1" applyProtection="1">
      <alignment/>
      <protection/>
    </xf>
    <xf numFmtId="0" fontId="3" fillId="24" borderId="12" xfId="57" applyFont="1" applyFill="1" applyBorder="1" applyAlignment="1">
      <alignment horizontal="center" vertical="center"/>
      <protection/>
    </xf>
    <xf numFmtId="0" fontId="3" fillId="24" borderId="53" xfId="57" applyFont="1" applyFill="1" applyBorder="1" applyAlignment="1">
      <alignment horizontal="center" vertical="center"/>
      <protection/>
    </xf>
    <xf numFmtId="0" fontId="3" fillId="24" borderId="29" xfId="57" applyFont="1" applyFill="1" applyBorder="1" applyAlignment="1" applyProtection="1">
      <alignment horizontal="center" vertical="center"/>
      <protection/>
    </xf>
    <xf numFmtId="0" fontId="12" fillId="0" borderId="36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12" fillId="0" borderId="57" xfId="0" applyFont="1" applyBorder="1" applyAlignment="1">
      <alignment vertical="center"/>
    </xf>
    <xf numFmtId="0" fontId="12" fillId="0" borderId="58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2" fillId="0" borderId="35" xfId="57" applyFont="1" applyBorder="1" applyAlignment="1">
      <alignment horizontal="left" vertical="center"/>
      <protection/>
    </xf>
    <xf numFmtId="0" fontId="0" fillId="0" borderId="59" xfId="57" applyFont="1" applyBorder="1" applyAlignment="1" applyProtection="1">
      <alignment horizontal="left"/>
      <protection locked="0"/>
    </xf>
    <xf numFmtId="0" fontId="0" fillId="0" borderId="60" xfId="0" applyBorder="1" applyAlignment="1">
      <alignment/>
    </xf>
    <xf numFmtId="0" fontId="0" fillId="0" borderId="55" xfId="0" applyBorder="1" applyAlignment="1">
      <alignment/>
    </xf>
    <xf numFmtId="0" fontId="1" fillId="0" borderId="61" xfId="0" applyFont="1" applyBorder="1" applyAlignment="1">
      <alignment/>
    </xf>
    <xf numFmtId="0" fontId="3" fillId="24" borderId="62" xfId="57" applyFont="1" applyFill="1" applyBorder="1" applyAlignment="1" applyProtection="1">
      <alignment horizontal="center" vertical="center"/>
      <protection/>
    </xf>
    <xf numFmtId="0" fontId="3" fillId="24" borderId="63" xfId="57" applyFont="1" applyFill="1" applyBorder="1" applyAlignment="1" applyProtection="1">
      <alignment horizontal="center" vertical="center"/>
      <protection/>
    </xf>
    <xf numFmtId="0" fontId="3" fillId="24" borderId="64" xfId="57" applyFont="1" applyFill="1" applyBorder="1" applyAlignment="1" applyProtection="1">
      <alignment horizontal="center" vertical="center"/>
      <protection/>
    </xf>
    <xf numFmtId="0" fontId="3" fillId="24" borderId="58" xfId="57" applyFont="1" applyFill="1" applyBorder="1" applyAlignment="1" applyProtection="1">
      <alignment horizontal="center" vertical="center"/>
      <protection/>
    </xf>
    <xf numFmtId="1" fontId="1" fillId="0" borderId="65" xfId="57" applyNumberFormat="1" applyFont="1" applyFill="1" applyBorder="1" applyAlignment="1" applyProtection="1">
      <alignment horizontal="center"/>
      <protection locked="0"/>
    </xf>
    <xf numFmtId="0" fontId="1" fillId="0" borderId="65" xfId="57" applyFont="1" applyFill="1" applyBorder="1" applyAlignment="1" applyProtection="1">
      <alignment horizontal="center"/>
      <protection locked="0"/>
    </xf>
    <xf numFmtId="2" fontId="1" fillId="0" borderId="17" xfId="57" applyNumberFormat="1" applyFont="1" applyBorder="1" applyAlignment="1" applyProtection="1">
      <alignment horizontal="center"/>
      <protection locked="0"/>
    </xf>
    <xf numFmtId="2" fontId="1" fillId="0" borderId="19" xfId="57" applyNumberFormat="1" applyFont="1" applyBorder="1" applyAlignment="1" applyProtection="1">
      <alignment horizontal="center"/>
      <protection locked="0"/>
    </xf>
    <xf numFmtId="2" fontId="1" fillId="0" borderId="20" xfId="57" applyNumberFormat="1" applyFont="1" applyBorder="1" applyAlignment="1" applyProtection="1">
      <alignment horizontal="center"/>
      <protection/>
    </xf>
    <xf numFmtId="2" fontId="1" fillId="0" borderId="66" xfId="57" applyNumberFormat="1" applyFont="1" applyBorder="1" applyAlignment="1" applyProtection="1">
      <alignment horizontal="center"/>
      <protection/>
    </xf>
    <xf numFmtId="1" fontId="1" fillId="20" borderId="67" xfId="57" applyNumberFormat="1" applyFont="1" applyFill="1" applyBorder="1" applyAlignment="1" applyProtection="1">
      <alignment horizontal="center"/>
      <protection locked="0"/>
    </xf>
    <xf numFmtId="0" fontId="1" fillId="20" borderId="67" xfId="57" applyFont="1" applyFill="1" applyBorder="1" applyAlignment="1" applyProtection="1">
      <alignment horizontal="center"/>
      <protection locked="0"/>
    </xf>
    <xf numFmtId="2" fontId="1" fillId="20" borderId="48" xfId="57" applyNumberFormat="1" applyFont="1" applyFill="1" applyBorder="1" applyAlignment="1" applyProtection="1">
      <alignment horizontal="center"/>
      <protection locked="0"/>
    </xf>
    <xf numFmtId="2" fontId="1" fillId="20" borderId="47" xfId="57" applyNumberFormat="1" applyFont="1" applyFill="1" applyBorder="1" applyAlignment="1" applyProtection="1">
      <alignment horizontal="center"/>
      <protection locked="0"/>
    </xf>
    <xf numFmtId="2" fontId="1" fillId="20" borderId="49" xfId="57" applyNumberFormat="1" applyFont="1" applyFill="1" applyBorder="1" applyAlignment="1" applyProtection="1">
      <alignment horizontal="center"/>
      <protection/>
    </xf>
    <xf numFmtId="2" fontId="1" fillId="20" borderId="68" xfId="57" applyNumberFormat="1" applyFont="1" applyFill="1" applyBorder="1" applyAlignment="1" applyProtection="1">
      <alignment horizontal="center"/>
      <protection/>
    </xf>
    <xf numFmtId="1" fontId="1" fillId="0" borderId="67" xfId="57" applyNumberFormat="1" applyFont="1" applyBorder="1" applyAlignment="1" applyProtection="1">
      <alignment horizontal="center"/>
      <protection locked="0"/>
    </xf>
    <xf numFmtId="0" fontId="1" fillId="0" borderId="67" xfId="57" applyFont="1" applyBorder="1" applyAlignment="1" applyProtection="1">
      <alignment horizontal="center"/>
      <protection locked="0"/>
    </xf>
    <xf numFmtId="9" fontId="3" fillId="17" borderId="48" xfId="57" applyNumberFormat="1" applyFont="1" applyFill="1" applyBorder="1" applyAlignment="1" applyProtection="1">
      <alignment horizontal="center"/>
      <protection/>
    </xf>
    <xf numFmtId="9" fontId="1" fillId="10" borderId="47" xfId="57" applyNumberFormat="1" applyFont="1" applyFill="1" applyBorder="1" applyAlignment="1" applyProtection="1">
      <alignment horizontal="center"/>
      <protection/>
    </xf>
    <xf numFmtId="9" fontId="3" fillId="26" borderId="49" xfId="57" applyNumberFormat="1" applyFont="1" applyFill="1" applyBorder="1" applyAlignment="1" applyProtection="1">
      <alignment horizontal="center"/>
      <protection/>
    </xf>
    <xf numFmtId="2" fontId="1" fillId="0" borderId="48" xfId="57" applyNumberFormat="1" applyFont="1" applyFill="1" applyBorder="1" applyAlignment="1" applyProtection="1">
      <alignment horizontal="center"/>
      <protection locked="0"/>
    </xf>
    <xf numFmtId="2" fontId="1" fillId="0" borderId="47" xfId="57" applyNumberFormat="1" applyFont="1" applyFill="1" applyBorder="1" applyAlignment="1" applyProtection="1">
      <alignment horizontal="center"/>
      <protection locked="0"/>
    </xf>
    <xf numFmtId="2" fontId="1" fillId="0" borderId="49" xfId="57" applyNumberFormat="1" applyFont="1" applyFill="1" applyBorder="1" applyAlignment="1" applyProtection="1">
      <alignment horizontal="center"/>
      <protection/>
    </xf>
    <xf numFmtId="2" fontId="1" fillId="0" borderId="68" xfId="57" applyNumberFormat="1" applyFont="1" applyFill="1" applyBorder="1" applyAlignment="1" applyProtection="1">
      <alignment horizontal="center"/>
      <protection/>
    </xf>
    <xf numFmtId="1" fontId="1" fillId="0" borderId="69" xfId="57" applyNumberFormat="1" applyFont="1" applyBorder="1" applyAlignment="1" applyProtection="1">
      <alignment horizontal="center"/>
      <protection locked="0"/>
    </xf>
    <xf numFmtId="0" fontId="1" fillId="0" borderId="69" xfId="57" applyFont="1" applyBorder="1" applyAlignment="1" applyProtection="1">
      <alignment horizontal="center"/>
      <protection locked="0"/>
    </xf>
    <xf numFmtId="9" fontId="3" fillId="17" borderId="23" xfId="57" applyNumberFormat="1" applyFont="1" applyFill="1" applyBorder="1" applyAlignment="1" applyProtection="1">
      <alignment horizontal="center"/>
      <protection/>
    </xf>
    <xf numFmtId="9" fontId="1" fillId="10" borderId="18" xfId="57" applyNumberFormat="1" applyFont="1" applyFill="1" applyBorder="1" applyAlignment="1" applyProtection="1">
      <alignment horizontal="center"/>
      <protection/>
    </xf>
    <xf numFmtId="9" fontId="3" fillId="26" borderId="16" xfId="57" applyNumberFormat="1" applyFont="1" applyFill="1" applyBorder="1" applyAlignment="1" applyProtection="1">
      <alignment horizontal="center"/>
      <protection/>
    </xf>
    <xf numFmtId="2" fontId="1" fillId="0" borderId="23" xfId="57" applyNumberFormat="1" applyFont="1" applyFill="1" applyBorder="1" applyAlignment="1" applyProtection="1">
      <alignment horizontal="center"/>
      <protection locked="0"/>
    </xf>
    <xf numFmtId="2" fontId="1" fillId="0" borderId="18" xfId="57" applyNumberFormat="1" applyFont="1" applyFill="1" applyBorder="1" applyAlignment="1" applyProtection="1">
      <alignment horizontal="center"/>
      <protection locked="0"/>
    </xf>
    <xf numFmtId="2" fontId="1" fillId="0" borderId="16" xfId="57" applyNumberFormat="1" applyFont="1" applyFill="1" applyBorder="1" applyAlignment="1" applyProtection="1">
      <alignment horizontal="center"/>
      <protection/>
    </xf>
    <xf numFmtId="2" fontId="1" fillId="0" borderId="70" xfId="57" applyNumberFormat="1" applyFont="1" applyFill="1" applyBorder="1" applyAlignment="1" applyProtection="1">
      <alignment horizontal="center"/>
      <protection/>
    </xf>
    <xf numFmtId="0" fontId="1" fillId="0" borderId="0" xfId="57" applyFont="1" applyBorder="1" applyAlignment="1" applyProtection="1">
      <alignment/>
      <protection locked="0"/>
    </xf>
    <xf numFmtId="0" fontId="4" fillId="0" borderId="0" xfId="53" applyNumberFormat="1" applyFill="1" applyBorder="1" applyAlignment="1" applyProtection="1">
      <alignment/>
      <protection locked="0"/>
    </xf>
    <xf numFmtId="0" fontId="3" fillId="24" borderId="71" xfId="0" applyFont="1" applyFill="1" applyBorder="1" applyAlignment="1">
      <alignment horizontal="center"/>
    </xf>
    <xf numFmtId="0" fontId="12" fillId="0" borderId="35" xfId="0" applyFont="1" applyBorder="1" applyAlignment="1">
      <alignment horizontal="left" vertical="center"/>
    </xf>
    <xf numFmtId="0" fontId="0" fillId="0" borderId="38" xfId="0" applyBorder="1" applyAlignment="1" applyProtection="1">
      <alignment horizontal="left" vertical="center"/>
      <protection locked="0"/>
    </xf>
    <xf numFmtId="0" fontId="12" fillId="0" borderId="35" xfId="0" applyFont="1" applyBorder="1" applyAlignment="1">
      <alignment horizontal="left" vertical="center"/>
    </xf>
    <xf numFmtId="0" fontId="9" fillId="0" borderId="72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0" fillId="0" borderId="32" xfId="0" applyBorder="1" applyAlignment="1" applyProtection="1">
      <alignment horizontal="left" vertical="center"/>
      <protection locked="0"/>
    </xf>
    <xf numFmtId="0" fontId="12" fillId="0" borderId="38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0" fillId="0" borderId="59" xfId="0" applyFont="1" applyBorder="1" applyAlignment="1" applyProtection="1">
      <alignment horizontal="left" vertical="center"/>
      <protection locked="0"/>
    </xf>
    <xf numFmtId="0" fontId="12" fillId="0" borderId="75" xfId="0" applyFont="1" applyBorder="1" applyAlignment="1">
      <alignment horizontal="left" vertical="center"/>
    </xf>
    <xf numFmtId="0" fontId="12" fillId="0" borderId="57" xfId="0" applyFont="1" applyBorder="1" applyAlignment="1">
      <alignment horizontal="left" vertical="center"/>
    </xf>
    <xf numFmtId="0" fontId="12" fillId="0" borderId="73" xfId="0" applyFont="1" applyBorder="1" applyAlignment="1">
      <alignment horizontal="left" vertical="center"/>
    </xf>
    <xf numFmtId="0" fontId="12" fillId="0" borderId="62" xfId="0" applyFont="1" applyBorder="1" applyAlignment="1">
      <alignment horizontal="left" vertical="center"/>
    </xf>
    <xf numFmtId="0" fontId="12" fillId="0" borderId="62" xfId="0" applyFont="1" applyBorder="1" applyAlignment="1">
      <alignment horizontal="left" vertical="center"/>
    </xf>
    <xf numFmtId="0" fontId="0" fillId="0" borderId="38" xfId="0" applyFont="1" applyBorder="1" applyAlignment="1" applyProtection="1">
      <alignment horizontal="left" vertical="center"/>
      <protection locked="0"/>
    </xf>
    <xf numFmtId="0" fontId="2" fillId="27" borderId="51" xfId="0" applyFont="1" applyFill="1" applyBorder="1" applyAlignment="1">
      <alignment horizontal="center"/>
    </xf>
    <xf numFmtId="0" fontId="2" fillId="27" borderId="15" xfId="0" applyFont="1" applyFill="1" applyBorder="1" applyAlignment="1">
      <alignment horizontal="center"/>
    </xf>
    <xf numFmtId="0" fontId="2" fillId="27" borderId="42" xfId="0" applyFont="1" applyFill="1" applyBorder="1" applyAlignment="1">
      <alignment horizontal="center"/>
    </xf>
    <xf numFmtId="0" fontId="3" fillId="24" borderId="76" xfId="0" applyFont="1" applyFill="1" applyBorder="1" applyAlignment="1">
      <alignment horizontal="center"/>
    </xf>
    <xf numFmtId="0" fontId="3" fillId="24" borderId="21" xfId="0" applyFont="1" applyFill="1" applyBorder="1" applyAlignment="1">
      <alignment horizontal="center"/>
    </xf>
    <xf numFmtId="0" fontId="3" fillId="24" borderId="66" xfId="0" applyFont="1" applyFill="1" applyBorder="1" applyAlignment="1">
      <alignment horizontal="center"/>
    </xf>
    <xf numFmtId="0" fontId="3" fillId="24" borderId="29" xfId="0" applyFont="1" applyFill="1" applyBorder="1" applyAlignment="1">
      <alignment horizontal="center"/>
    </xf>
    <xf numFmtId="0" fontId="3" fillId="24" borderId="68" xfId="0" applyFont="1" applyFill="1" applyBorder="1" applyAlignment="1">
      <alignment horizontal="center"/>
    </xf>
    <xf numFmtId="0" fontId="3" fillId="24" borderId="77" xfId="0" applyFont="1" applyFill="1" applyBorder="1" applyAlignment="1">
      <alignment horizontal="center"/>
    </xf>
    <xf numFmtId="0" fontId="3" fillId="24" borderId="70" xfId="0" applyFont="1" applyFill="1" applyBorder="1" applyAlignment="1">
      <alignment horizontal="center"/>
    </xf>
    <xf numFmtId="0" fontId="3" fillId="24" borderId="30" xfId="0" applyFont="1" applyFill="1" applyBorder="1" applyAlignment="1">
      <alignment horizontal="center"/>
    </xf>
    <xf numFmtId="0" fontId="3" fillId="24" borderId="34" xfId="0" applyFont="1" applyFill="1" applyBorder="1" applyAlignment="1">
      <alignment horizontal="center" vertical="center" wrapText="1"/>
    </xf>
    <xf numFmtId="0" fontId="3" fillId="24" borderId="37" xfId="0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/>
    </xf>
    <xf numFmtId="0" fontId="3" fillId="24" borderId="78" xfId="0" applyFont="1" applyFill="1" applyBorder="1" applyAlignment="1">
      <alignment horizontal="center"/>
    </xf>
    <xf numFmtId="0" fontId="0" fillId="0" borderId="70" xfId="0" applyBorder="1" applyAlignment="1">
      <alignment/>
    </xf>
    <xf numFmtId="0" fontId="0" fillId="0" borderId="30" xfId="0" applyBorder="1" applyAlignment="1">
      <alignment/>
    </xf>
    <xf numFmtId="0" fontId="3" fillId="24" borderId="79" xfId="0" applyFont="1" applyFill="1" applyBorder="1" applyAlignment="1">
      <alignment horizontal="center"/>
    </xf>
    <xf numFmtId="0" fontId="0" fillId="0" borderId="66" xfId="0" applyBorder="1" applyAlignment="1">
      <alignment/>
    </xf>
    <xf numFmtId="0" fontId="0" fillId="0" borderId="29" xfId="0" applyBorder="1" applyAlignment="1">
      <alignment/>
    </xf>
    <xf numFmtId="49" fontId="0" fillId="0" borderId="59" xfId="0" applyNumberFormat="1" applyFont="1" applyBorder="1" applyAlignment="1" applyProtection="1">
      <alignment horizontal="left" vertical="center"/>
      <protection locked="0"/>
    </xf>
    <xf numFmtId="0" fontId="0" fillId="20" borderId="51" xfId="0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0" fillId="20" borderId="42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20" borderId="13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12" fillId="0" borderId="75" xfId="0" applyFont="1" applyBorder="1" applyAlignment="1">
      <alignment horizontal="left" vertical="center"/>
    </xf>
    <xf numFmtId="0" fontId="12" fillId="0" borderId="57" xfId="0" applyFont="1" applyBorder="1" applyAlignment="1">
      <alignment horizontal="left" vertical="center"/>
    </xf>
    <xf numFmtId="0" fontId="12" fillId="0" borderId="73" xfId="0" applyFont="1" applyBorder="1" applyAlignment="1">
      <alignment horizontal="left" vertical="center"/>
    </xf>
    <xf numFmtId="217" fontId="0" fillId="0" borderId="32" xfId="0" applyNumberFormat="1" applyBorder="1" applyAlignment="1" applyProtection="1">
      <alignment horizontal="left" vertical="center"/>
      <protection locked="0"/>
    </xf>
    <xf numFmtId="49" fontId="0" fillId="0" borderId="54" xfId="0" applyNumberFormat="1" applyFont="1" applyBorder="1" applyAlignment="1" applyProtection="1">
      <alignment horizontal="left" vertical="center"/>
      <protection locked="0"/>
    </xf>
    <xf numFmtId="49" fontId="0" fillId="0" borderId="55" xfId="0" applyNumberFormat="1" applyFont="1" applyBorder="1" applyAlignment="1" applyProtection="1">
      <alignment horizontal="left" vertical="center"/>
      <protection locked="0"/>
    </xf>
    <xf numFmtId="49" fontId="0" fillId="0" borderId="61" xfId="0" applyNumberFormat="1" applyFont="1" applyBorder="1" applyAlignment="1" applyProtection="1">
      <alignment horizontal="left" vertical="center"/>
      <protection locked="0"/>
    </xf>
    <xf numFmtId="0" fontId="4" fillId="0" borderId="59" xfId="53" applyBorder="1" applyAlignment="1" applyProtection="1">
      <alignment horizontal="left" vertical="center"/>
      <protection locked="0"/>
    </xf>
    <xf numFmtId="49" fontId="0" fillId="0" borderId="33" xfId="0" applyNumberForma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49" fontId="0" fillId="0" borderId="74" xfId="0" applyNumberForma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/>
      <protection locked="0"/>
    </xf>
    <xf numFmtId="218" fontId="0" fillId="0" borderId="32" xfId="0" applyNumberFormat="1" applyFont="1" applyBorder="1" applyAlignment="1" applyProtection="1">
      <alignment horizontal="left" vertical="center"/>
      <protection locked="0"/>
    </xf>
    <xf numFmtId="0" fontId="0" fillId="0" borderId="59" xfId="0" applyFont="1" applyBorder="1" applyAlignment="1" applyProtection="1">
      <alignment horizontal="left"/>
      <protection locked="0"/>
    </xf>
    <xf numFmtId="0" fontId="8" fillId="24" borderId="0" xfId="0" applyFont="1" applyFill="1" applyAlignment="1">
      <alignment horizontal="center"/>
    </xf>
    <xf numFmtId="0" fontId="34" fillId="24" borderId="51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/>
    </xf>
    <xf numFmtId="0" fontId="0" fillId="0" borderId="4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33" fillId="0" borderId="51" xfId="57" applyNumberFormat="1" applyFont="1" applyBorder="1" applyAlignment="1">
      <alignment horizontal="center"/>
      <protection/>
    </xf>
    <xf numFmtId="0" fontId="1" fillId="0" borderId="15" xfId="57" applyFont="1" applyBorder="1" applyAlignment="1" applyProtection="1">
      <alignment horizontal="center" vertical="top" wrapText="1"/>
      <protection locked="0"/>
    </xf>
    <xf numFmtId="0" fontId="1" fillId="0" borderId="0" xfId="57" applyFont="1" applyBorder="1" applyAlignment="1" applyProtection="1">
      <alignment horizontal="center" vertical="top" wrapText="1"/>
      <protection locked="0"/>
    </xf>
    <xf numFmtId="1" fontId="1" fillId="0" borderId="15" xfId="57" applyNumberFormat="1" applyFont="1" applyFill="1" applyBorder="1" applyAlignment="1" applyProtection="1">
      <alignment wrapText="1"/>
      <protection locked="0"/>
    </xf>
    <xf numFmtId="0" fontId="3" fillId="26" borderId="48" xfId="57" applyNumberFormat="1" applyFont="1" applyFill="1" applyBorder="1" applyAlignment="1" applyProtection="1">
      <alignment horizontal="center"/>
      <protection locked="0"/>
    </xf>
    <xf numFmtId="0" fontId="3" fillId="26" borderId="49" xfId="57" applyNumberFormat="1" applyFont="1" applyFill="1" applyBorder="1" applyAlignment="1" applyProtection="1">
      <alignment horizontal="center"/>
      <protection locked="0"/>
    </xf>
    <xf numFmtId="49" fontId="1" fillId="0" borderId="48" xfId="57" applyNumberFormat="1" applyFont="1" applyBorder="1" applyAlignment="1" applyProtection="1">
      <alignment horizontal="center" vertical="center"/>
      <protection locked="0"/>
    </xf>
    <xf numFmtId="49" fontId="1" fillId="0" borderId="49" xfId="57" applyNumberFormat="1" applyFont="1" applyBorder="1" applyAlignment="1" applyProtection="1">
      <alignment horizontal="center" vertical="center"/>
      <protection locked="0"/>
    </xf>
    <xf numFmtId="49" fontId="1" fillId="20" borderId="48" xfId="57" applyNumberFormat="1" applyFont="1" applyFill="1" applyBorder="1" applyAlignment="1" applyProtection="1">
      <alignment horizontal="center" vertical="center"/>
      <protection locked="0"/>
    </xf>
    <xf numFmtId="49" fontId="1" fillId="20" borderId="49" xfId="57" applyNumberFormat="1" applyFont="1" applyFill="1" applyBorder="1" applyAlignment="1" applyProtection="1">
      <alignment horizontal="center" vertical="center"/>
      <protection locked="0"/>
    </xf>
    <xf numFmtId="0" fontId="1" fillId="20" borderId="48" xfId="57" applyFont="1" applyFill="1" applyBorder="1" applyAlignment="1" applyProtection="1">
      <alignment horizontal="center"/>
      <protection/>
    </xf>
    <xf numFmtId="0" fontId="1" fillId="20" borderId="47" xfId="57" applyFont="1" applyFill="1" applyBorder="1" applyAlignment="1" applyProtection="1">
      <alignment horizontal="center"/>
      <protection/>
    </xf>
    <xf numFmtId="0" fontId="1" fillId="20" borderId="49" xfId="57" applyFont="1" applyFill="1" applyBorder="1" applyAlignment="1" applyProtection="1">
      <alignment horizontal="center"/>
      <protection/>
    </xf>
    <xf numFmtId="0" fontId="1" fillId="0" borderId="48" xfId="57" applyNumberFormat="1" applyFont="1" applyFill="1" applyBorder="1" applyAlignment="1" applyProtection="1">
      <alignment horizontal="center"/>
      <protection locked="0"/>
    </xf>
    <xf numFmtId="0" fontId="1" fillId="0" borderId="49" xfId="57" applyNumberFormat="1" applyFont="1" applyFill="1" applyBorder="1" applyAlignment="1" applyProtection="1">
      <alignment horizontal="center"/>
      <protection locked="0"/>
    </xf>
    <xf numFmtId="0" fontId="33" fillId="0" borderId="44" xfId="57" applyFont="1" applyBorder="1" applyAlignment="1">
      <alignment horizontal="center" vertical="center" textRotation="90"/>
      <protection/>
    </xf>
    <xf numFmtId="1" fontId="33" fillId="0" borderId="0" xfId="57" applyNumberFormat="1" applyFont="1" applyFill="1" applyBorder="1" applyAlignment="1" applyProtection="1">
      <alignment horizontal="center"/>
      <protection locked="0"/>
    </xf>
    <xf numFmtId="0" fontId="3" fillId="28" borderId="23" xfId="57" applyNumberFormat="1" applyFont="1" applyFill="1" applyBorder="1" applyAlignment="1" applyProtection="1">
      <alignment horizontal="center"/>
      <protection locked="0"/>
    </xf>
    <xf numFmtId="0" fontId="3" fillId="28" borderId="16" xfId="57" applyNumberFormat="1" applyFont="1" applyFill="1" applyBorder="1" applyAlignment="1" applyProtection="1">
      <alignment horizontal="center"/>
      <protection locked="0"/>
    </xf>
    <xf numFmtId="49" fontId="1" fillId="0" borderId="23" xfId="57" applyNumberFormat="1" applyFont="1" applyBorder="1" applyAlignment="1" applyProtection="1">
      <alignment horizontal="center" vertical="center"/>
      <protection locked="0"/>
    </xf>
    <xf numFmtId="49" fontId="1" fillId="0" borderId="16" xfId="57" applyNumberFormat="1" applyFont="1" applyBorder="1" applyAlignment="1" applyProtection="1">
      <alignment horizontal="center" vertical="center"/>
      <protection locked="0"/>
    </xf>
    <xf numFmtId="0" fontId="3" fillId="17" borderId="48" xfId="57" applyNumberFormat="1" applyFont="1" applyFill="1" applyBorder="1" applyAlignment="1" applyProtection="1">
      <alignment horizontal="center"/>
      <protection locked="0"/>
    </xf>
    <xf numFmtId="0" fontId="3" fillId="17" borderId="49" xfId="57" applyNumberFormat="1" applyFont="1" applyFill="1" applyBorder="1" applyAlignment="1" applyProtection="1">
      <alignment horizontal="center"/>
      <protection locked="0"/>
    </xf>
    <xf numFmtId="0" fontId="1" fillId="10" borderId="48" xfId="57" applyNumberFormat="1" applyFont="1" applyFill="1" applyBorder="1" applyAlignment="1" applyProtection="1">
      <alignment horizontal="center"/>
      <protection locked="0"/>
    </xf>
    <xf numFmtId="0" fontId="1" fillId="10" borderId="49" xfId="57" applyNumberFormat="1" applyFont="1" applyFill="1" applyBorder="1" applyAlignment="1" applyProtection="1">
      <alignment horizontal="center"/>
      <protection locked="0"/>
    </xf>
    <xf numFmtId="0" fontId="3" fillId="24" borderId="53" xfId="57" applyFont="1" applyFill="1" applyBorder="1" applyAlignment="1">
      <alignment horizontal="center" vertical="center" wrapText="1"/>
      <protection/>
    </xf>
    <xf numFmtId="0" fontId="3" fillId="24" borderId="45" xfId="57" applyFont="1" applyFill="1" applyBorder="1" applyAlignment="1">
      <alignment horizontal="center" vertical="center"/>
      <protection/>
    </xf>
    <xf numFmtId="49" fontId="1" fillId="0" borderId="17" xfId="57" applyNumberFormat="1" applyFont="1" applyFill="1" applyBorder="1" applyAlignment="1" applyProtection="1">
      <alignment horizontal="center" vertical="center"/>
      <protection locked="0"/>
    </xf>
    <xf numFmtId="49" fontId="1" fillId="0" borderId="20" xfId="57" applyNumberFormat="1" applyFont="1" applyFill="1" applyBorder="1" applyAlignment="1" applyProtection="1">
      <alignment horizontal="center" vertical="center"/>
      <protection locked="0"/>
    </xf>
    <xf numFmtId="0" fontId="3" fillId="24" borderId="34" xfId="57" applyFont="1" applyFill="1" applyBorder="1" applyAlignment="1">
      <alignment horizontal="center" vertical="center" wrapText="1"/>
      <protection/>
    </xf>
    <xf numFmtId="0" fontId="3" fillId="24" borderId="31" xfId="57" applyFont="1" applyFill="1" applyBorder="1" applyAlignment="1">
      <alignment horizontal="center" vertical="center"/>
      <protection/>
    </xf>
    <xf numFmtId="0" fontId="3" fillId="24" borderId="51" xfId="57" applyFont="1" applyFill="1" applyBorder="1" applyAlignment="1" applyProtection="1">
      <alignment horizontal="center" vertical="center" wrapText="1"/>
      <protection/>
    </xf>
    <xf numFmtId="0" fontId="3" fillId="24" borderId="42" xfId="57" applyFont="1" applyFill="1" applyBorder="1" applyAlignment="1" applyProtection="1">
      <alignment horizontal="center" vertical="center" wrapText="1"/>
      <protection/>
    </xf>
    <xf numFmtId="0" fontId="3" fillId="24" borderId="11" xfId="57" applyFont="1" applyFill="1" applyBorder="1" applyAlignment="1" applyProtection="1">
      <alignment horizontal="center" vertical="center" wrapText="1"/>
      <protection/>
    </xf>
    <xf numFmtId="0" fontId="3" fillId="24" borderId="10" xfId="57" applyFont="1" applyFill="1" applyBorder="1" applyAlignment="1" applyProtection="1">
      <alignment horizontal="center" vertical="center" wrapText="1"/>
      <protection/>
    </xf>
    <xf numFmtId="0" fontId="3" fillId="24" borderId="65" xfId="57" applyFont="1" applyFill="1" applyBorder="1" applyAlignment="1">
      <alignment horizontal="center" vertical="center" wrapText="1"/>
      <protection/>
    </xf>
    <xf numFmtId="0" fontId="3" fillId="24" borderId="69" xfId="57" applyFont="1" applyFill="1" applyBorder="1" applyAlignment="1">
      <alignment horizontal="center" vertical="center" wrapText="1"/>
      <protection/>
    </xf>
    <xf numFmtId="0" fontId="3" fillId="24" borderId="65" xfId="57" applyFont="1" applyFill="1" applyBorder="1" applyAlignment="1" applyProtection="1">
      <alignment horizontal="center" vertical="center" wrapText="1"/>
      <protection/>
    </xf>
    <xf numFmtId="0" fontId="3" fillId="24" borderId="80" xfId="57" applyFont="1" applyFill="1" applyBorder="1" applyAlignment="1" applyProtection="1">
      <alignment horizontal="center" vertical="center" wrapText="1"/>
      <protection/>
    </xf>
    <xf numFmtId="0" fontId="2" fillId="27" borderId="51" xfId="57" applyFont="1" applyFill="1" applyBorder="1" applyAlignment="1">
      <alignment horizontal="center"/>
      <protection/>
    </xf>
    <xf numFmtId="0" fontId="2" fillId="27" borderId="15" xfId="57" applyFont="1" applyFill="1" applyBorder="1" applyAlignment="1">
      <alignment horizontal="center"/>
      <protection/>
    </xf>
    <xf numFmtId="0" fontId="2" fillId="27" borderId="42" xfId="57" applyFont="1" applyFill="1" applyBorder="1" applyAlignment="1">
      <alignment horizontal="center"/>
      <protection/>
    </xf>
    <xf numFmtId="0" fontId="1" fillId="0" borderId="0" xfId="57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1" fillId="0" borderId="0" xfId="57" applyFont="1" applyFill="1" applyBorder="1" applyAlignment="1">
      <alignment horizontal="center" vertical="center" wrapText="1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3" fillId="24" borderId="17" xfId="57" applyNumberFormat="1" applyFont="1" applyFill="1" applyBorder="1" applyAlignment="1" applyProtection="1">
      <alignment horizontal="center" vertical="center" wrapText="1"/>
      <protection locked="0"/>
    </xf>
    <xf numFmtId="0" fontId="3" fillId="24" borderId="23" xfId="57" applyNumberFormat="1" applyFont="1" applyFill="1" applyBorder="1" applyAlignment="1" applyProtection="1">
      <alignment horizontal="center" vertical="center" wrapText="1"/>
      <protection locked="0"/>
    </xf>
    <xf numFmtId="0" fontId="3" fillId="24" borderId="71" xfId="57" applyFont="1" applyFill="1" applyBorder="1" applyAlignment="1">
      <alignment horizontal="center"/>
      <protection/>
    </xf>
    <xf numFmtId="0" fontId="3" fillId="24" borderId="76" xfId="57" applyFont="1" applyFill="1" applyBorder="1" applyAlignment="1">
      <alignment horizontal="center"/>
      <protection/>
    </xf>
    <xf numFmtId="0" fontId="3" fillId="24" borderId="21" xfId="57" applyFont="1" applyFill="1" applyBorder="1" applyAlignment="1">
      <alignment horizontal="center"/>
      <protection/>
    </xf>
    <xf numFmtId="1" fontId="1" fillId="0" borderId="33" xfId="57" applyNumberFormat="1" applyFont="1" applyFill="1" applyBorder="1" applyAlignment="1" applyProtection="1">
      <alignment horizontal="center" vertical="center" wrapText="1"/>
      <protection/>
    </xf>
    <xf numFmtId="1" fontId="1" fillId="0" borderId="14" xfId="57" applyNumberFormat="1" applyFont="1" applyFill="1" applyBorder="1" applyAlignment="1" applyProtection="1">
      <alignment horizontal="center" vertical="center" wrapText="1"/>
      <protection/>
    </xf>
    <xf numFmtId="0" fontId="3" fillId="24" borderId="36" xfId="57" applyFont="1" applyFill="1" applyBorder="1" applyAlignment="1">
      <alignment horizontal="center" vertical="center" wrapText="1"/>
      <protection/>
    </xf>
    <xf numFmtId="0" fontId="3" fillId="24" borderId="42" xfId="57" applyFont="1" applyFill="1" applyBorder="1" applyAlignment="1">
      <alignment horizontal="center" vertical="center" wrapText="1"/>
      <protection/>
    </xf>
    <xf numFmtId="0" fontId="3" fillId="24" borderId="33" xfId="57" applyFont="1" applyFill="1" applyBorder="1" applyAlignment="1">
      <alignment horizontal="center" vertical="center" wrapText="1"/>
      <protection/>
    </xf>
    <xf numFmtId="0" fontId="3" fillId="24" borderId="14" xfId="57" applyFont="1" applyFill="1" applyBorder="1" applyAlignment="1">
      <alignment horizontal="center" vertical="center" wrapText="1"/>
      <protection/>
    </xf>
    <xf numFmtId="0" fontId="1" fillId="0" borderId="17" xfId="57" applyFont="1" applyFill="1" applyBorder="1" applyAlignment="1" applyProtection="1">
      <alignment horizontal="center"/>
      <protection/>
    </xf>
    <xf numFmtId="0" fontId="1" fillId="0" borderId="19" xfId="57" applyFont="1" applyFill="1" applyBorder="1" applyAlignment="1" applyProtection="1">
      <alignment horizontal="center"/>
      <protection/>
    </xf>
    <xf numFmtId="0" fontId="1" fillId="0" borderId="20" xfId="57" applyFont="1" applyFill="1" applyBorder="1" applyAlignment="1" applyProtection="1">
      <alignment horizontal="center"/>
      <protection/>
    </xf>
    <xf numFmtId="0" fontId="3" fillId="24" borderId="79" xfId="57" applyFont="1" applyFill="1" applyBorder="1" applyAlignment="1" applyProtection="1">
      <alignment horizontal="center" vertical="center"/>
      <protection/>
    </xf>
    <xf numFmtId="0" fontId="3" fillId="24" borderId="66" xfId="57" applyFont="1" applyFill="1" applyBorder="1" applyAlignment="1" applyProtection="1">
      <alignment horizontal="center" vertical="center"/>
      <protection/>
    </xf>
    <xf numFmtId="0" fontId="3" fillId="24" borderId="29" xfId="57" applyFont="1" applyFill="1" applyBorder="1" applyAlignment="1" applyProtection="1">
      <alignment horizontal="center" vertical="center"/>
      <protection/>
    </xf>
    <xf numFmtId="0" fontId="3" fillId="24" borderId="17" xfId="57" applyFont="1" applyFill="1" applyBorder="1" applyAlignment="1">
      <alignment horizontal="center" vertical="center"/>
      <protection/>
    </xf>
    <xf numFmtId="0" fontId="3" fillId="24" borderId="19" xfId="57" applyFont="1" applyFill="1" applyBorder="1" applyAlignment="1">
      <alignment horizontal="center" vertical="center"/>
      <protection/>
    </xf>
    <xf numFmtId="0" fontId="3" fillId="24" borderId="20" xfId="57" applyFont="1" applyFill="1" applyBorder="1" applyAlignment="1">
      <alignment horizontal="center" vertical="center"/>
      <protection/>
    </xf>
    <xf numFmtId="0" fontId="3" fillId="24" borderId="79" xfId="57" applyFont="1" applyFill="1" applyBorder="1" applyAlignment="1">
      <alignment horizontal="center"/>
      <protection/>
    </xf>
    <xf numFmtId="0" fontId="3" fillId="24" borderId="66" xfId="57" applyFont="1" applyFill="1" applyBorder="1" applyAlignment="1">
      <alignment horizontal="center"/>
      <protection/>
    </xf>
    <xf numFmtId="0" fontId="3" fillId="24" borderId="29" xfId="57" applyFont="1" applyFill="1" applyBorder="1" applyAlignment="1">
      <alignment horizontal="center"/>
      <protection/>
    </xf>
    <xf numFmtId="0" fontId="3" fillId="24" borderId="17" xfId="57" applyFont="1" applyFill="1" applyBorder="1" applyAlignment="1" applyProtection="1">
      <alignment horizontal="center" vertical="center"/>
      <protection/>
    </xf>
    <xf numFmtId="0" fontId="3" fillId="24" borderId="19" xfId="57" applyFont="1" applyFill="1" applyBorder="1" applyAlignment="1" applyProtection="1">
      <alignment horizontal="center" vertical="center"/>
      <protection/>
    </xf>
    <xf numFmtId="0" fontId="3" fillId="24" borderId="20" xfId="57" applyFont="1" applyFill="1" applyBorder="1" applyAlignment="1" applyProtection="1">
      <alignment horizontal="center" vertical="center"/>
      <protection/>
    </xf>
    <xf numFmtId="0" fontId="1" fillId="0" borderId="17" xfId="57" applyFont="1" applyBorder="1" applyAlignment="1">
      <alignment horizontal="center"/>
      <protection/>
    </xf>
    <xf numFmtId="0" fontId="1" fillId="0" borderId="20" xfId="57" applyFont="1" applyBorder="1" applyAlignment="1">
      <alignment horizontal="center"/>
      <protection/>
    </xf>
    <xf numFmtId="0" fontId="1" fillId="0" borderId="12" xfId="57" applyFont="1" applyBorder="1" applyAlignment="1">
      <alignment horizontal="center"/>
      <protection/>
    </xf>
    <xf numFmtId="0" fontId="1" fillId="0" borderId="13" xfId="57" applyFont="1" applyBorder="1" applyAlignment="1">
      <alignment horizontal="center"/>
      <protection/>
    </xf>
    <xf numFmtId="0" fontId="1" fillId="0" borderId="14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6 step EBL Backlight and Power (2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Viewing Angle Surface Plot</a:t>
            </a:r>
          </a:p>
        </c:rich>
      </c:tx>
      <c:layout>
        <c:manualLayout>
          <c:xMode val="factor"/>
          <c:yMode val="factor"/>
          <c:x val="-0.07525"/>
          <c:y val="-0.01875"/>
        </c:manualLayout>
      </c:layout>
      <c:spPr>
        <a:noFill/>
        <a:ln>
          <a:noFill/>
        </a:ln>
      </c:spPr>
    </c:title>
    <c:view3D>
      <c:rotX val="30"/>
      <c:rotY val="45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61"/>
          <c:w val="0.91075"/>
          <c:h val="0.939"/>
        </c:manualLayout>
      </c:layout>
      <c:surface3DChart>
        <c:ser>
          <c:idx val="0"/>
          <c:order val="0"/>
          <c:tx>
            <c:strRef>
              <c:f>WhiteViewingCone!$D$81</c:f>
              <c:strCache>
                <c:ptCount val="1"/>
                <c:pt idx="0">
                  <c:v>-80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WhiteViewingCone!$E$81:$U$81</c:f>
              <c:numCache/>
            </c:numRef>
          </c:val>
        </c:ser>
        <c:ser>
          <c:idx val="1"/>
          <c:order val="1"/>
          <c:tx>
            <c:strRef>
              <c:f>WhiteViewingCone!$D$82</c:f>
              <c:strCache>
                <c:ptCount val="1"/>
                <c:pt idx="0">
                  <c:v>-70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WhiteViewingCone!$E$82:$U$82</c:f>
              <c:numCache/>
            </c:numRef>
          </c:val>
        </c:ser>
        <c:ser>
          <c:idx val="2"/>
          <c:order val="2"/>
          <c:tx>
            <c:strRef>
              <c:f>WhiteViewingCone!$D$83</c:f>
              <c:strCache>
                <c:ptCount val="1"/>
                <c:pt idx="0">
                  <c:v>-60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WhiteViewingCone!$E$83:$U$83</c:f>
              <c:numCache/>
            </c:numRef>
          </c:val>
        </c:ser>
        <c:ser>
          <c:idx val="3"/>
          <c:order val="3"/>
          <c:tx>
            <c:strRef>
              <c:f>WhiteViewingCone!$D$84</c:f>
              <c:strCache>
                <c:ptCount val="1"/>
                <c:pt idx="0">
                  <c:v>-50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WhiteViewingCone!$E$84:$U$84</c:f>
              <c:numCache/>
            </c:numRef>
          </c:val>
        </c:ser>
        <c:ser>
          <c:idx val="4"/>
          <c:order val="4"/>
          <c:tx>
            <c:strRef>
              <c:f>WhiteViewingCone!$D$85</c:f>
              <c:strCache>
                <c:ptCount val="1"/>
                <c:pt idx="0">
                  <c:v>-40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WhiteViewingCone!$E$85:$U$85</c:f>
              <c:numCache/>
            </c:numRef>
          </c:val>
        </c:ser>
        <c:ser>
          <c:idx val="5"/>
          <c:order val="5"/>
          <c:tx>
            <c:strRef>
              <c:f>WhiteViewingCone!$D$86</c:f>
              <c:strCache>
                <c:ptCount val="1"/>
                <c:pt idx="0">
                  <c:v>-30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WhiteViewingCone!$E$86:$U$86</c:f>
              <c:numCache/>
            </c:numRef>
          </c:val>
        </c:ser>
        <c:ser>
          <c:idx val="6"/>
          <c:order val="6"/>
          <c:tx>
            <c:strRef>
              <c:f>WhiteViewingCone!$D$87</c:f>
              <c:strCache>
                <c:ptCount val="1"/>
                <c:pt idx="0">
                  <c:v>-20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WhiteViewingCone!$E$87:$U$87</c:f>
              <c:numCache/>
            </c:numRef>
          </c:val>
        </c:ser>
        <c:ser>
          <c:idx val="7"/>
          <c:order val="7"/>
          <c:tx>
            <c:strRef>
              <c:f>WhiteViewingCone!$D$88</c:f>
              <c:strCache>
                <c:ptCount val="1"/>
                <c:pt idx="0">
                  <c:v>-10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WhiteViewingCone!$E$88:$U$88</c:f>
              <c:numCache/>
            </c:numRef>
          </c:val>
        </c:ser>
        <c:ser>
          <c:idx val="8"/>
          <c:order val="8"/>
          <c:tx>
            <c:strRef>
              <c:f>WhiteViewingCone!$D$89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WhiteViewingCone!$E$89:$U$89</c:f>
              <c:numCache/>
            </c:numRef>
          </c:val>
        </c:ser>
        <c:ser>
          <c:idx val="9"/>
          <c:order val="9"/>
          <c:tx>
            <c:strRef>
              <c:f>WhiteViewingCone!$D$90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WhiteViewingCone!$E$90:$U$90</c:f>
              <c:numCache/>
            </c:numRef>
          </c:val>
        </c:ser>
        <c:ser>
          <c:idx val="10"/>
          <c:order val="10"/>
          <c:tx>
            <c:strRef>
              <c:f>WhiteViewingCone!$D$91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WhiteViewingCone!$E$91:$U$91</c:f>
              <c:numCache/>
            </c:numRef>
          </c:val>
        </c:ser>
        <c:ser>
          <c:idx val="11"/>
          <c:order val="11"/>
          <c:tx>
            <c:strRef>
              <c:f>WhiteViewingCone!$D$92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WhiteViewingCone!$E$92:$U$92</c:f>
              <c:numCache/>
            </c:numRef>
          </c:val>
        </c:ser>
        <c:ser>
          <c:idx val="12"/>
          <c:order val="12"/>
          <c:tx>
            <c:strRef>
              <c:f>WhiteViewingCone!$D$93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WhiteViewingCone!$E$93:$U$93</c:f>
              <c:numCache/>
            </c:numRef>
          </c:val>
        </c:ser>
        <c:ser>
          <c:idx val="13"/>
          <c:order val="13"/>
          <c:tx>
            <c:strRef>
              <c:f>WhiteViewingCone!$D$94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WhiteViewingCone!$E$94:$U$94</c:f>
              <c:numCache/>
            </c:numRef>
          </c:val>
        </c:ser>
        <c:ser>
          <c:idx val="14"/>
          <c:order val="14"/>
          <c:tx>
            <c:strRef>
              <c:f>WhiteViewingCone!$D$95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WhiteViewingCone!$E$95:$U$95</c:f>
              <c:numCache/>
            </c:numRef>
          </c:val>
        </c:ser>
        <c:ser>
          <c:idx val="15"/>
          <c:order val="15"/>
          <c:tx>
            <c:strRef>
              <c:f>WhiteViewingCone!$D$96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WhiteViewingCone!$E$96:$U$96</c:f>
              <c:numCache/>
            </c:numRef>
          </c:val>
        </c:ser>
        <c:ser>
          <c:idx val="16"/>
          <c:order val="16"/>
          <c:tx>
            <c:strRef>
              <c:f>WhiteViewingCone!$D$97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WhiteViewingCone!$E$97:$U$97</c:f>
              <c:numCache/>
            </c:numRef>
          </c:val>
        </c:ser>
        <c:axId val="47668924"/>
        <c:axId val="26367133"/>
        <c:axId val="35977606"/>
      </c:surface3DChart>
      <c:catAx>
        <c:axId val="47668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Horz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367133"/>
        <c:crosses val="autoZero"/>
        <c:auto val="1"/>
        <c:lblOffset val="100"/>
        <c:noMultiLvlLbl val="0"/>
      </c:catAx>
      <c:valAx>
        <c:axId val="263671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
cd/m^2</a:t>
                </a:r>
              </a:p>
            </c:rich>
          </c:tx>
          <c:layout>
            <c:manualLayout>
              <c:xMode val="factor"/>
              <c:yMode val="factor"/>
              <c:x val="0.00625"/>
              <c:y val="0.02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668924"/>
        <c:crossesAt val="1"/>
        <c:crossBetween val="between"/>
        <c:dispUnits/>
      </c:valAx>
      <c:serAx>
        <c:axId val="35977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Vert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36713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75"/>
          <c:y val="0.18875"/>
          <c:w val="0.10325"/>
          <c:h val="0.58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Vertical Viewing Angle Profile</a:t>
            </a:r>
          </a:p>
        </c:rich>
      </c:tx>
      <c:layout>
        <c:manualLayout>
          <c:xMode val="factor"/>
          <c:yMode val="factor"/>
          <c:x val="-0.0435"/>
          <c:y val="-0.01875"/>
        </c:manualLayout>
      </c:layout>
      <c:spPr>
        <a:noFill/>
        <a:ln>
          <a:noFill/>
        </a:ln>
      </c:spPr>
    </c:title>
    <c:view3D>
      <c:rotX val="0"/>
      <c:rotY val="90"/>
      <c:depthPercent val="100"/>
      <c:rAngAx val="1"/>
    </c:view3D>
    <c:plotArea>
      <c:layout>
        <c:manualLayout>
          <c:xMode val="edge"/>
          <c:yMode val="edge"/>
          <c:x val="0"/>
          <c:y val="0.0525"/>
          <c:w val="0.86075"/>
          <c:h val="0.9475"/>
        </c:manualLayout>
      </c:layout>
      <c:surface3DChart>
        <c:ser>
          <c:idx val="0"/>
          <c:order val="0"/>
          <c:tx>
            <c:strRef>
              <c:f>BlackViewingCone!$D$81</c:f>
              <c:strCache>
                <c:ptCount val="1"/>
                <c:pt idx="0">
                  <c:v>-80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BlackViewingCone!$E$81:$U$81</c:f>
              <c:numCache/>
            </c:numRef>
          </c:val>
        </c:ser>
        <c:ser>
          <c:idx val="1"/>
          <c:order val="1"/>
          <c:tx>
            <c:strRef>
              <c:f>BlackViewingCone!$D$82</c:f>
              <c:strCache>
                <c:ptCount val="1"/>
                <c:pt idx="0">
                  <c:v>-70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BlackViewingCone!$E$82:$U$82</c:f>
              <c:numCache/>
            </c:numRef>
          </c:val>
        </c:ser>
        <c:ser>
          <c:idx val="2"/>
          <c:order val="2"/>
          <c:tx>
            <c:strRef>
              <c:f>BlackViewingCone!$D$83</c:f>
              <c:strCache>
                <c:ptCount val="1"/>
                <c:pt idx="0">
                  <c:v>-60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BlackViewingCone!$E$83:$U$83</c:f>
              <c:numCache/>
            </c:numRef>
          </c:val>
        </c:ser>
        <c:ser>
          <c:idx val="3"/>
          <c:order val="3"/>
          <c:tx>
            <c:strRef>
              <c:f>BlackViewingCone!$D$84</c:f>
              <c:strCache>
                <c:ptCount val="1"/>
                <c:pt idx="0">
                  <c:v>-50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BlackViewingCone!$E$84:$U$84</c:f>
              <c:numCache/>
            </c:numRef>
          </c:val>
        </c:ser>
        <c:ser>
          <c:idx val="4"/>
          <c:order val="4"/>
          <c:tx>
            <c:strRef>
              <c:f>BlackViewingCone!$D$85</c:f>
              <c:strCache>
                <c:ptCount val="1"/>
                <c:pt idx="0">
                  <c:v>-40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BlackViewingCone!$E$85:$U$85</c:f>
              <c:numCache/>
            </c:numRef>
          </c:val>
        </c:ser>
        <c:ser>
          <c:idx val="5"/>
          <c:order val="5"/>
          <c:tx>
            <c:strRef>
              <c:f>BlackViewingCone!$D$86</c:f>
              <c:strCache>
                <c:ptCount val="1"/>
                <c:pt idx="0">
                  <c:v>-30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BlackViewingCone!$E$86:$U$86</c:f>
              <c:numCache/>
            </c:numRef>
          </c:val>
        </c:ser>
        <c:ser>
          <c:idx val="6"/>
          <c:order val="6"/>
          <c:tx>
            <c:strRef>
              <c:f>BlackViewingCone!$D$87</c:f>
              <c:strCache>
                <c:ptCount val="1"/>
                <c:pt idx="0">
                  <c:v>-20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BlackViewingCone!$E$87:$U$87</c:f>
              <c:numCache/>
            </c:numRef>
          </c:val>
        </c:ser>
        <c:ser>
          <c:idx val="7"/>
          <c:order val="7"/>
          <c:tx>
            <c:strRef>
              <c:f>BlackViewingCone!$D$88</c:f>
              <c:strCache>
                <c:ptCount val="1"/>
                <c:pt idx="0">
                  <c:v>-10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BlackViewingCone!$E$88:$U$88</c:f>
              <c:numCache/>
            </c:numRef>
          </c:val>
        </c:ser>
        <c:ser>
          <c:idx val="8"/>
          <c:order val="8"/>
          <c:tx>
            <c:strRef>
              <c:f>BlackViewingCone!$D$89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BlackViewingCone!$E$89:$U$89</c:f>
              <c:numCache/>
            </c:numRef>
          </c:val>
        </c:ser>
        <c:ser>
          <c:idx val="9"/>
          <c:order val="9"/>
          <c:tx>
            <c:strRef>
              <c:f>BlackViewingCone!$D$90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BlackViewingCone!$E$90:$U$90</c:f>
              <c:numCache/>
            </c:numRef>
          </c:val>
        </c:ser>
        <c:ser>
          <c:idx val="10"/>
          <c:order val="10"/>
          <c:tx>
            <c:strRef>
              <c:f>BlackViewingCone!$D$91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BlackViewingCone!$E$91:$U$91</c:f>
              <c:numCache/>
            </c:numRef>
          </c:val>
        </c:ser>
        <c:ser>
          <c:idx val="11"/>
          <c:order val="11"/>
          <c:tx>
            <c:strRef>
              <c:f>BlackViewingCone!$D$92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BlackViewingCone!$E$92:$U$92</c:f>
              <c:numCache/>
            </c:numRef>
          </c:val>
        </c:ser>
        <c:ser>
          <c:idx val="12"/>
          <c:order val="12"/>
          <c:tx>
            <c:strRef>
              <c:f>BlackViewingCone!$D$93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BlackViewingCone!$E$93:$U$93</c:f>
              <c:numCache/>
            </c:numRef>
          </c:val>
        </c:ser>
        <c:ser>
          <c:idx val="13"/>
          <c:order val="13"/>
          <c:tx>
            <c:strRef>
              <c:f>BlackViewingCone!$D$94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BlackViewingCone!$E$94:$U$94</c:f>
              <c:numCache/>
            </c:numRef>
          </c:val>
        </c:ser>
        <c:ser>
          <c:idx val="14"/>
          <c:order val="14"/>
          <c:tx>
            <c:strRef>
              <c:f>BlackViewingCone!$D$95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BlackViewingCone!$E$95:$U$95</c:f>
              <c:numCache/>
            </c:numRef>
          </c:val>
        </c:ser>
        <c:ser>
          <c:idx val="15"/>
          <c:order val="15"/>
          <c:tx>
            <c:strRef>
              <c:f>BlackViewingCone!$D$96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BlackViewingCone!$E$96:$U$96</c:f>
              <c:numCache/>
            </c:numRef>
          </c:val>
        </c:ser>
        <c:ser>
          <c:idx val="16"/>
          <c:order val="16"/>
          <c:tx>
            <c:strRef>
              <c:f>BlackViewingCone!$D$97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BlackViewingCone!$E$97:$U$97</c:f>
              <c:numCache/>
            </c:numRef>
          </c:val>
        </c:ser>
        <c:axId val="25917615"/>
        <c:axId val="31931944"/>
        <c:axId val="18952041"/>
      </c:surface3DChart>
      <c:catAx>
        <c:axId val="25917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31944"/>
        <c:crosses val="autoZero"/>
        <c:auto val="1"/>
        <c:lblOffset val="100"/>
        <c:noMultiLvlLbl val="0"/>
      </c:catAx>
      <c:valAx>
        <c:axId val="319319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17615"/>
        <c:crossesAt val="1"/>
        <c:crossBetween val="midCat"/>
        <c:dispUnits/>
      </c:valAx>
      <c:serAx>
        <c:axId val="18952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Vertical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3194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0235"/>
          <c:w val="0.14525"/>
          <c:h val="0.94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Viewing Angle Surface Plot</a:t>
            </a:r>
          </a:p>
        </c:rich>
      </c:tx>
      <c:layout>
        <c:manualLayout>
          <c:xMode val="factor"/>
          <c:yMode val="factor"/>
          <c:x val="-0.07525"/>
          <c:y val="-0.01875"/>
        </c:manualLayout>
      </c:layout>
      <c:spPr>
        <a:noFill/>
        <a:ln>
          <a:noFill/>
        </a:ln>
      </c:spPr>
    </c:title>
    <c:view3D>
      <c:rotX val="30"/>
      <c:rotY val="45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7225"/>
          <c:w val="0.91075"/>
          <c:h val="0.92775"/>
        </c:manualLayout>
      </c:layout>
      <c:surface3DChart>
        <c:ser>
          <c:idx val="0"/>
          <c:order val="0"/>
          <c:tx>
            <c:strRef>
              <c:f>CRViewingCone!$D$81</c:f>
              <c:strCache>
                <c:ptCount val="1"/>
                <c:pt idx="0">
                  <c:v>-80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CRViewingCone!$E$81:$U$81</c:f>
              <c:numCache/>
            </c:numRef>
          </c:val>
        </c:ser>
        <c:ser>
          <c:idx val="1"/>
          <c:order val="1"/>
          <c:tx>
            <c:strRef>
              <c:f>CRViewingCone!$D$82</c:f>
              <c:strCache>
                <c:ptCount val="1"/>
                <c:pt idx="0">
                  <c:v>-70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CRViewingCone!$E$82:$U$82</c:f>
              <c:numCache/>
            </c:numRef>
          </c:val>
        </c:ser>
        <c:ser>
          <c:idx val="2"/>
          <c:order val="2"/>
          <c:tx>
            <c:strRef>
              <c:f>CRViewingCone!$D$83</c:f>
              <c:strCache>
                <c:ptCount val="1"/>
                <c:pt idx="0">
                  <c:v>-60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CRViewingCone!$E$83:$U$83</c:f>
              <c:numCache/>
            </c:numRef>
          </c:val>
        </c:ser>
        <c:ser>
          <c:idx val="3"/>
          <c:order val="3"/>
          <c:tx>
            <c:strRef>
              <c:f>CRViewingCone!$D$84</c:f>
              <c:strCache>
                <c:ptCount val="1"/>
                <c:pt idx="0">
                  <c:v>-50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CRViewingCone!$E$84:$U$84</c:f>
              <c:numCache/>
            </c:numRef>
          </c:val>
        </c:ser>
        <c:ser>
          <c:idx val="4"/>
          <c:order val="4"/>
          <c:tx>
            <c:strRef>
              <c:f>CRViewingCone!$D$85</c:f>
              <c:strCache>
                <c:ptCount val="1"/>
                <c:pt idx="0">
                  <c:v>-40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CRViewingCone!$E$85:$U$85</c:f>
              <c:numCache/>
            </c:numRef>
          </c:val>
        </c:ser>
        <c:ser>
          <c:idx val="5"/>
          <c:order val="5"/>
          <c:tx>
            <c:strRef>
              <c:f>CRViewingCone!$D$86</c:f>
              <c:strCache>
                <c:ptCount val="1"/>
                <c:pt idx="0">
                  <c:v>-30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CRViewingCone!$E$86:$U$86</c:f>
              <c:numCache/>
            </c:numRef>
          </c:val>
        </c:ser>
        <c:ser>
          <c:idx val="6"/>
          <c:order val="6"/>
          <c:tx>
            <c:strRef>
              <c:f>CRViewingCone!$D$87</c:f>
              <c:strCache>
                <c:ptCount val="1"/>
                <c:pt idx="0">
                  <c:v>-20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CRViewingCone!$E$87:$U$87</c:f>
              <c:numCache/>
            </c:numRef>
          </c:val>
        </c:ser>
        <c:ser>
          <c:idx val="7"/>
          <c:order val="7"/>
          <c:tx>
            <c:strRef>
              <c:f>CRViewingCone!$D$88</c:f>
              <c:strCache>
                <c:ptCount val="1"/>
                <c:pt idx="0">
                  <c:v>-10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CRViewingCone!$E$88:$U$88</c:f>
              <c:numCache/>
            </c:numRef>
          </c:val>
        </c:ser>
        <c:ser>
          <c:idx val="8"/>
          <c:order val="8"/>
          <c:tx>
            <c:strRef>
              <c:f>CRViewingCone!$D$89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CRViewingCone!$E$89:$U$89</c:f>
              <c:numCache/>
            </c:numRef>
          </c:val>
        </c:ser>
        <c:ser>
          <c:idx val="9"/>
          <c:order val="9"/>
          <c:tx>
            <c:strRef>
              <c:f>CRViewingCone!$D$90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CRViewingCone!$E$90:$U$90</c:f>
              <c:numCache/>
            </c:numRef>
          </c:val>
        </c:ser>
        <c:ser>
          <c:idx val="10"/>
          <c:order val="10"/>
          <c:tx>
            <c:strRef>
              <c:f>CRViewingCone!$D$91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CRViewingCone!$E$91:$U$91</c:f>
              <c:numCache/>
            </c:numRef>
          </c:val>
        </c:ser>
        <c:ser>
          <c:idx val="11"/>
          <c:order val="11"/>
          <c:tx>
            <c:strRef>
              <c:f>CRViewingCone!$D$92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CRViewingCone!$E$92:$U$92</c:f>
              <c:numCache/>
            </c:numRef>
          </c:val>
        </c:ser>
        <c:ser>
          <c:idx val="12"/>
          <c:order val="12"/>
          <c:tx>
            <c:strRef>
              <c:f>CRViewingCone!$D$93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CRViewingCone!$E$93:$U$93</c:f>
              <c:numCache/>
            </c:numRef>
          </c:val>
        </c:ser>
        <c:ser>
          <c:idx val="13"/>
          <c:order val="13"/>
          <c:tx>
            <c:strRef>
              <c:f>CRViewingCone!$D$94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CRViewingCone!$E$94:$U$94</c:f>
              <c:numCache/>
            </c:numRef>
          </c:val>
        </c:ser>
        <c:ser>
          <c:idx val="14"/>
          <c:order val="14"/>
          <c:tx>
            <c:strRef>
              <c:f>CRViewingCone!$D$95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CRViewingCone!$E$95:$U$95</c:f>
              <c:numCache/>
            </c:numRef>
          </c:val>
        </c:ser>
        <c:ser>
          <c:idx val="15"/>
          <c:order val="15"/>
          <c:tx>
            <c:strRef>
              <c:f>CRViewingCone!$D$96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CRViewingCone!$E$96:$U$96</c:f>
              <c:numCache/>
            </c:numRef>
          </c:val>
        </c:ser>
        <c:ser>
          <c:idx val="16"/>
          <c:order val="16"/>
          <c:tx>
            <c:strRef>
              <c:f>CRViewingCone!$D$97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CRViewingCone!$E$97:$U$97</c:f>
              <c:numCache/>
            </c:numRef>
          </c:val>
        </c:ser>
        <c:axId val="36350642"/>
        <c:axId val="58720323"/>
        <c:axId val="58720860"/>
      </c:surface3DChart>
      <c:catAx>
        <c:axId val="36350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Horz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20323"/>
        <c:crosses val="autoZero"/>
        <c:auto val="1"/>
        <c:lblOffset val="100"/>
        <c:noMultiLvlLbl val="0"/>
      </c:catAx>
      <c:valAx>
        <c:axId val="587203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
cd/m^2</a:t>
                </a:r>
              </a:p>
            </c:rich>
          </c:tx>
          <c:layout>
            <c:manualLayout>
              <c:xMode val="factor"/>
              <c:yMode val="factor"/>
              <c:x val="0.00625"/>
              <c:y val="0.02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350642"/>
        <c:crossesAt val="1"/>
        <c:crossBetween val="between"/>
        <c:dispUnits/>
      </c:valAx>
      <c:serAx>
        <c:axId val="58720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Vert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2032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5"/>
          <c:y val="0.18175"/>
          <c:w val="0.10325"/>
          <c:h val="0.58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Viewing Angle Surface Plot (Reverse Angle)</a:t>
            </a:r>
          </a:p>
        </c:rich>
      </c:tx>
      <c:layout>
        <c:manualLayout>
          <c:xMode val="factor"/>
          <c:yMode val="factor"/>
          <c:x val="-0.04125"/>
          <c:y val="-0.01875"/>
        </c:manualLayout>
      </c:layout>
      <c:spPr>
        <a:noFill/>
        <a:ln>
          <a:noFill/>
        </a:ln>
      </c:spPr>
    </c:title>
    <c:view3D>
      <c:rotX val="30"/>
      <c:rotY val="225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59"/>
          <c:w val="0.9125"/>
          <c:h val="0.941"/>
        </c:manualLayout>
      </c:layout>
      <c:surface3DChart>
        <c:ser>
          <c:idx val="0"/>
          <c:order val="0"/>
          <c:tx>
            <c:strRef>
              <c:f>CRViewingCone!$D$81</c:f>
              <c:strCache>
                <c:ptCount val="1"/>
                <c:pt idx="0">
                  <c:v>-80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CRViewingCone!$E$81:$U$81</c:f>
              <c:numCache/>
            </c:numRef>
          </c:val>
        </c:ser>
        <c:ser>
          <c:idx val="1"/>
          <c:order val="1"/>
          <c:tx>
            <c:strRef>
              <c:f>CRViewingCone!$D$82</c:f>
              <c:strCache>
                <c:ptCount val="1"/>
                <c:pt idx="0">
                  <c:v>-70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CRViewingCone!$E$82:$U$82</c:f>
              <c:numCache/>
            </c:numRef>
          </c:val>
        </c:ser>
        <c:ser>
          <c:idx val="2"/>
          <c:order val="2"/>
          <c:tx>
            <c:strRef>
              <c:f>CRViewingCone!$D$83</c:f>
              <c:strCache>
                <c:ptCount val="1"/>
                <c:pt idx="0">
                  <c:v>-60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CRViewingCone!$E$83:$U$83</c:f>
              <c:numCache/>
            </c:numRef>
          </c:val>
        </c:ser>
        <c:ser>
          <c:idx val="3"/>
          <c:order val="3"/>
          <c:tx>
            <c:strRef>
              <c:f>CRViewingCone!$D$84</c:f>
              <c:strCache>
                <c:ptCount val="1"/>
                <c:pt idx="0">
                  <c:v>-50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CRViewingCone!$E$84:$U$84</c:f>
              <c:numCache/>
            </c:numRef>
          </c:val>
        </c:ser>
        <c:ser>
          <c:idx val="4"/>
          <c:order val="4"/>
          <c:tx>
            <c:strRef>
              <c:f>CRViewingCone!$D$85</c:f>
              <c:strCache>
                <c:ptCount val="1"/>
                <c:pt idx="0">
                  <c:v>-40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CRViewingCone!$E$85:$U$85</c:f>
              <c:numCache/>
            </c:numRef>
          </c:val>
        </c:ser>
        <c:ser>
          <c:idx val="5"/>
          <c:order val="5"/>
          <c:tx>
            <c:strRef>
              <c:f>CRViewingCone!$D$86</c:f>
              <c:strCache>
                <c:ptCount val="1"/>
                <c:pt idx="0">
                  <c:v>-30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CRViewingCone!$E$86:$U$86</c:f>
              <c:numCache/>
            </c:numRef>
          </c:val>
        </c:ser>
        <c:ser>
          <c:idx val="6"/>
          <c:order val="6"/>
          <c:tx>
            <c:strRef>
              <c:f>CRViewingCone!$D$87</c:f>
              <c:strCache>
                <c:ptCount val="1"/>
                <c:pt idx="0">
                  <c:v>-20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CRViewingCone!$E$87:$U$87</c:f>
              <c:numCache/>
            </c:numRef>
          </c:val>
        </c:ser>
        <c:ser>
          <c:idx val="7"/>
          <c:order val="7"/>
          <c:tx>
            <c:strRef>
              <c:f>CRViewingCone!$D$88</c:f>
              <c:strCache>
                <c:ptCount val="1"/>
                <c:pt idx="0">
                  <c:v>-10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CRViewingCone!$E$88:$U$88</c:f>
              <c:numCache/>
            </c:numRef>
          </c:val>
        </c:ser>
        <c:ser>
          <c:idx val="8"/>
          <c:order val="8"/>
          <c:tx>
            <c:strRef>
              <c:f>CRViewingCone!$D$89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CRViewingCone!$E$89:$U$89</c:f>
              <c:numCache/>
            </c:numRef>
          </c:val>
        </c:ser>
        <c:ser>
          <c:idx val="9"/>
          <c:order val="9"/>
          <c:tx>
            <c:strRef>
              <c:f>CRViewingCone!$D$90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CRViewingCone!$E$90:$U$90</c:f>
              <c:numCache/>
            </c:numRef>
          </c:val>
        </c:ser>
        <c:ser>
          <c:idx val="10"/>
          <c:order val="10"/>
          <c:tx>
            <c:strRef>
              <c:f>CRViewingCone!$D$91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CRViewingCone!$E$91:$U$91</c:f>
              <c:numCache/>
            </c:numRef>
          </c:val>
        </c:ser>
        <c:ser>
          <c:idx val="11"/>
          <c:order val="11"/>
          <c:tx>
            <c:strRef>
              <c:f>CRViewingCone!$D$92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CRViewingCone!$E$92:$U$92</c:f>
              <c:numCache/>
            </c:numRef>
          </c:val>
        </c:ser>
        <c:ser>
          <c:idx val="12"/>
          <c:order val="12"/>
          <c:tx>
            <c:strRef>
              <c:f>CRViewingCone!$D$93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CRViewingCone!$E$93:$U$93</c:f>
              <c:numCache/>
            </c:numRef>
          </c:val>
        </c:ser>
        <c:ser>
          <c:idx val="13"/>
          <c:order val="13"/>
          <c:tx>
            <c:strRef>
              <c:f>CRViewingCone!$D$94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CRViewingCone!$E$94:$U$94</c:f>
              <c:numCache/>
            </c:numRef>
          </c:val>
        </c:ser>
        <c:ser>
          <c:idx val="14"/>
          <c:order val="14"/>
          <c:tx>
            <c:strRef>
              <c:f>CRViewingCone!$D$95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CRViewingCone!$E$95:$U$95</c:f>
              <c:numCache/>
            </c:numRef>
          </c:val>
        </c:ser>
        <c:ser>
          <c:idx val="15"/>
          <c:order val="15"/>
          <c:tx>
            <c:strRef>
              <c:f>CRViewingCone!$D$96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CRViewingCone!$E$96:$U$96</c:f>
              <c:numCache/>
            </c:numRef>
          </c:val>
        </c:ser>
        <c:ser>
          <c:idx val="16"/>
          <c:order val="16"/>
          <c:tx>
            <c:strRef>
              <c:f>CRViewingCone!$D$97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CRViewingCone!$E$97:$U$97</c:f>
              <c:numCache/>
            </c:numRef>
          </c:val>
        </c:ser>
        <c:axId val="58725693"/>
        <c:axId val="58769190"/>
        <c:axId val="59160663"/>
      </c:surface3DChart>
      <c:catAx>
        <c:axId val="58725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Horz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69190"/>
        <c:crosses val="autoZero"/>
        <c:auto val="1"/>
        <c:lblOffset val="100"/>
        <c:noMultiLvlLbl val="0"/>
      </c:catAx>
      <c:valAx>
        <c:axId val="587691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
cd/m^2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25693"/>
        <c:crossesAt val="1"/>
        <c:crossBetween val="between"/>
        <c:dispUnits/>
      </c:valAx>
      <c:serAx>
        <c:axId val="59160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Vert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6919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6"/>
          <c:y val="0.195"/>
          <c:w val="0.10225"/>
          <c:h val="0.58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Viewing Angle Contour Plot</a:t>
            </a:r>
          </a:p>
        </c:rich>
      </c:tx>
      <c:layout>
        <c:manualLayout>
          <c:xMode val="factor"/>
          <c:yMode val="factor"/>
          <c:x val="-0.084"/>
          <c:y val="-0.0205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"/>
          <c:y val="0.0405"/>
          <c:w val="0.8385"/>
          <c:h val="0.9595"/>
        </c:manualLayout>
      </c:layout>
      <c:surfaceChart>
        <c:ser>
          <c:idx val="0"/>
          <c:order val="0"/>
          <c:tx>
            <c:strRef>
              <c:f>CRViewingCone!$D$81</c:f>
              <c:strCache>
                <c:ptCount val="1"/>
                <c:pt idx="0">
                  <c:v>-80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CRViewingCone!$E$81:$U$81</c:f>
              <c:numCache/>
            </c:numRef>
          </c:val>
        </c:ser>
        <c:ser>
          <c:idx val="1"/>
          <c:order val="1"/>
          <c:tx>
            <c:strRef>
              <c:f>CRViewingCone!$D$82</c:f>
              <c:strCache>
                <c:ptCount val="1"/>
                <c:pt idx="0">
                  <c:v>-70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CRViewingCone!$E$82:$U$82</c:f>
              <c:numCache/>
            </c:numRef>
          </c:val>
        </c:ser>
        <c:ser>
          <c:idx val="2"/>
          <c:order val="2"/>
          <c:tx>
            <c:strRef>
              <c:f>CRViewingCone!$D$83</c:f>
              <c:strCache>
                <c:ptCount val="1"/>
                <c:pt idx="0">
                  <c:v>-60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CRViewingCone!$E$83:$U$83</c:f>
              <c:numCache/>
            </c:numRef>
          </c:val>
        </c:ser>
        <c:ser>
          <c:idx val="3"/>
          <c:order val="3"/>
          <c:tx>
            <c:strRef>
              <c:f>CRViewingCone!$D$84</c:f>
              <c:strCache>
                <c:ptCount val="1"/>
                <c:pt idx="0">
                  <c:v>-50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CRViewingCone!$E$84:$U$84</c:f>
              <c:numCache/>
            </c:numRef>
          </c:val>
        </c:ser>
        <c:ser>
          <c:idx val="4"/>
          <c:order val="4"/>
          <c:tx>
            <c:strRef>
              <c:f>CRViewingCone!$D$85</c:f>
              <c:strCache>
                <c:ptCount val="1"/>
                <c:pt idx="0">
                  <c:v>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CRViewingCone!$E$85:$U$85</c:f>
              <c:numCache/>
            </c:numRef>
          </c:val>
        </c:ser>
        <c:ser>
          <c:idx val="5"/>
          <c:order val="5"/>
          <c:tx>
            <c:strRef>
              <c:f>CRViewingCone!$D$86</c:f>
              <c:strCache>
                <c:ptCount val="1"/>
                <c:pt idx="0">
                  <c:v>-30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CRViewingCone!$E$86:$U$86</c:f>
              <c:numCache/>
            </c:numRef>
          </c:val>
        </c:ser>
        <c:ser>
          <c:idx val="6"/>
          <c:order val="6"/>
          <c:tx>
            <c:strRef>
              <c:f>CRViewingCone!$D$87</c:f>
              <c:strCache>
                <c:ptCount val="1"/>
                <c:pt idx="0">
                  <c:v>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CRViewingCone!$E$87:$U$87</c:f>
              <c:numCache/>
            </c:numRef>
          </c:val>
        </c:ser>
        <c:ser>
          <c:idx val="7"/>
          <c:order val="7"/>
          <c:tx>
            <c:strRef>
              <c:f>CRViewingCone!$D$88</c:f>
              <c:strCache>
                <c:ptCount val="1"/>
                <c:pt idx="0">
                  <c:v>-10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CRViewingCone!$E$88:$U$88</c:f>
              <c:numCache/>
            </c:numRef>
          </c:val>
        </c:ser>
        <c:ser>
          <c:idx val="8"/>
          <c:order val="8"/>
          <c:tx>
            <c:strRef>
              <c:f>CRViewingCone!$D$89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CRViewingCone!$E$89:$U$89</c:f>
              <c:numCache/>
            </c:numRef>
          </c:val>
        </c:ser>
        <c:ser>
          <c:idx val="9"/>
          <c:order val="9"/>
          <c:tx>
            <c:strRef>
              <c:f>CRViewingCone!$D$90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CRViewingCone!$E$90:$U$90</c:f>
              <c:numCache/>
            </c:numRef>
          </c:val>
        </c:ser>
        <c:ser>
          <c:idx val="10"/>
          <c:order val="10"/>
          <c:tx>
            <c:strRef>
              <c:f>CRViewingCone!$D$91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CRViewingCone!$E$91:$U$91</c:f>
              <c:numCache/>
            </c:numRef>
          </c:val>
        </c:ser>
        <c:ser>
          <c:idx val="11"/>
          <c:order val="11"/>
          <c:tx>
            <c:strRef>
              <c:f>CRViewingCone!$D$92</c:f>
              <c:strCache>
                <c:ptCount val="1"/>
                <c:pt idx="0">
                  <c:v>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CRViewingCone!$E$92:$U$92</c:f>
              <c:numCache/>
            </c:numRef>
          </c:val>
        </c:ser>
        <c:ser>
          <c:idx val="12"/>
          <c:order val="12"/>
          <c:tx>
            <c:strRef>
              <c:f>CRViewingCone!$D$93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CRViewingCone!$E$93:$U$93</c:f>
              <c:numCache/>
            </c:numRef>
          </c:val>
        </c:ser>
        <c:ser>
          <c:idx val="13"/>
          <c:order val="13"/>
          <c:tx>
            <c:strRef>
              <c:f>CRViewingCone!$D$94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CRViewingCone!$E$94:$U$94</c:f>
              <c:numCache/>
            </c:numRef>
          </c:val>
        </c:ser>
        <c:ser>
          <c:idx val="14"/>
          <c:order val="14"/>
          <c:tx>
            <c:strRef>
              <c:f>CRViewingCone!$D$95</c:f>
              <c:strCache>
                <c:ptCount val="1"/>
                <c:pt idx="0">
                  <c:v>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CRViewingCone!$E$95:$U$95</c:f>
              <c:numCache/>
            </c:numRef>
          </c:val>
        </c:ser>
        <c:ser>
          <c:idx val="15"/>
          <c:order val="15"/>
          <c:tx>
            <c:strRef>
              <c:f>CRViewingCone!$D$96</c:f>
              <c:strCache>
                <c:ptCount val="1"/>
                <c:pt idx="0">
                  <c:v>70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CRViewingCone!$E$96:$U$96</c:f>
              <c:numCache/>
            </c:numRef>
          </c:val>
        </c:ser>
        <c:ser>
          <c:idx val="16"/>
          <c:order val="16"/>
          <c:tx>
            <c:strRef>
              <c:f>CRViewingCone!$D$97</c:f>
              <c:strCache>
                <c:ptCount val="1"/>
                <c:pt idx="0">
                  <c:v>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CRViewingCone!$E$97:$U$97</c:f>
              <c:numCache/>
            </c:numRef>
          </c:val>
        </c:ser>
        <c:axId val="62683920"/>
        <c:axId val="27284369"/>
        <c:axId val="44232730"/>
      </c:surfaceChart>
      <c:catAx>
        <c:axId val="62683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Horz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284369"/>
        <c:crosses val="autoZero"/>
        <c:auto val="1"/>
        <c:lblOffset val="100"/>
        <c:tickLblSkip val="1"/>
        <c:noMultiLvlLbl val="0"/>
      </c:catAx>
      <c:valAx>
        <c:axId val="27284369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683920"/>
        <c:crossesAt val="1"/>
        <c:crossBetween val="midCat"/>
        <c:dispUnits/>
        <c:majorUnit val="0.1"/>
        <c:minorUnit val="0.02"/>
      </c:valAx>
      <c:serAx>
        <c:axId val="4423273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Vert</a:t>
                </a:r>
              </a:p>
            </c:rich>
          </c:tx>
          <c:layout>
            <c:manualLayout>
              <c:xMode val="factor"/>
              <c:yMode val="factor"/>
              <c:x val="0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28436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"/>
          <c:y val="0"/>
          <c:w val="0.162"/>
          <c:h val="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Horizontal Viewing Angle Profile</a:t>
            </a:r>
          </a:p>
        </c:rich>
      </c:tx>
      <c:layout>
        <c:manualLayout>
          <c:xMode val="factor"/>
          <c:yMode val="factor"/>
          <c:x val="-0.05575"/>
          <c:y val="-0.01875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>
        <c:manualLayout>
          <c:xMode val="edge"/>
          <c:yMode val="edge"/>
          <c:x val="0"/>
          <c:y val="0.05275"/>
          <c:w val="0.867"/>
          <c:h val="0.94725"/>
        </c:manualLayout>
      </c:layout>
      <c:surface3DChart>
        <c:ser>
          <c:idx val="0"/>
          <c:order val="0"/>
          <c:tx>
            <c:strRef>
              <c:f>CRViewingCone!$D$81</c:f>
              <c:strCache>
                <c:ptCount val="1"/>
                <c:pt idx="0">
                  <c:v>-80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CRViewingCone!$E$81:$U$81</c:f>
              <c:numCache/>
            </c:numRef>
          </c:val>
        </c:ser>
        <c:ser>
          <c:idx val="1"/>
          <c:order val="1"/>
          <c:tx>
            <c:strRef>
              <c:f>CRViewingCone!$D$82</c:f>
              <c:strCache>
                <c:ptCount val="1"/>
                <c:pt idx="0">
                  <c:v>-70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CRViewingCone!$E$82:$U$82</c:f>
              <c:numCache/>
            </c:numRef>
          </c:val>
        </c:ser>
        <c:ser>
          <c:idx val="2"/>
          <c:order val="2"/>
          <c:tx>
            <c:strRef>
              <c:f>CRViewingCone!$D$83</c:f>
              <c:strCache>
                <c:ptCount val="1"/>
                <c:pt idx="0">
                  <c:v>-60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CRViewingCone!$E$83:$U$83</c:f>
              <c:numCache/>
            </c:numRef>
          </c:val>
        </c:ser>
        <c:ser>
          <c:idx val="3"/>
          <c:order val="3"/>
          <c:tx>
            <c:strRef>
              <c:f>CRViewingCone!$D$84</c:f>
              <c:strCache>
                <c:ptCount val="1"/>
                <c:pt idx="0">
                  <c:v>-50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CRViewingCone!$E$84:$U$84</c:f>
              <c:numCache/>
            </c:numRef>
          </c:val>
        </c:ser>
        <c:ser>
          <c:idx val="4"/>
          <c:order val="4"/>
          <c:tx>
            <c:strRef>
              <c:f>CRViewingCone!$D$85</c:f>
              <c:strCache>
                <c:ptCount val="1"/>
                <c:pt idx="0">
                  <c:v>-40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CRViewingCone!$E$85:$U$85</c:f>
              <c:numCache/>
            </c:numRef>
          </c:val>
        </c:ser>
        <c:ser>
          <c:idx val="5"/>
          <c:order val="5"/>
          <c:tx>
            <c:strRef>
              <c:f>CRViewingCone!$D$86</c:f>
              <c:strCache>
                <c:ptCount val="1"/>
                <c:pt idx="0">
                  <c:v>-30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CRViewingCone!$E$86:$U$86</c:f>
              <c:numCache/>
            </c:numRef>
          </c:val>
        </c:ser>
        <c:ser>
          <c:idx val="6"/>
          <c:order val="6"/>
          <c:tx>
            <c:strRef>
              <c:f>CRViewingCone!$D$87</c:f>
              <c:strCache>
                <c:ptCount val="1"/>
                <c:pt idx="0">
                  <c:v>-20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CRViewingCone!$E$87:$U$87</c:f>
              <c:numCache/>
            </c:numRef>
          </c:val>
        </c:ser>
        <c:ser>
          <c:idx val="7"/>
          <c:order val="7"/>
          <c:tx>
            <c:strRef>
              <c:f>CRViewingCone!$D$88</c:f>
              <c:strCache>
                <c:ptCount val="1"/>
                <c:pt idx="0">
                  <c:v>-10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CRViewingCone!$E$88:$U$88</c:f>
              <c:numCache/>
            </c:numRef>
          </c:val>
        </c:ser>
        <c:ser>
          <c:idx val="8"/>
          <c:order val="8"/>
          <c:tx>
            <c:strRef>
              <c:f>CRViewingCone!$D$89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CRViewingCone!$E$89:$U$89</c:f>
              <c:numCache/>
            </c:numRef>
          </c:val>
        </c:ser>
        <c:ser>
          <c:idx val="9"/>
          <c:order val="9"/>
          <c:tx>
            <c:strRef>
              <c:f>CRViewingCone!$D$90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CRViewingCone!$E$90:$U$90</c:f>
              <c:numCache/>
            </c:numRef>
          </c:val>
        </c:ser>
        <c:ser>
          <c:idx val="10"/>
          <c:order val="10"/>
          <c:tx>
            <c:strRef>
              <c:f>CRViewingCone!$D$91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CRViewingCone!$E$91:$U$91</c:f>
              <c:numCache/>
            </c:numRef>
          </c:val>
        </c:ser>
        <c:ser>
          <c:idx val="11"/>
          <c:order val="11"/>
          <c:tx>
            <c:strRef>
              <c:f>CRViewingCone!$D$92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CRViewingCone!$E$92:$U$92</c:f>
              <c:numCache/>
            </c:numRef>
          </c:val>
        </c:ser>
        <c:ser>
          <c:idx val="12"/>
          <c:order val="12"/>
          <c:tx>
            <c:strRef>
              <c:f>CRViewingCone!$D$93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CRViewingCone!$E$93:$U$93</c:f>
              <c:numCache/>
            </c:numRef>
          </c:val>
        </c:ser>
        <c:ser>
          <c:idx val="13"/>
          <c:order val="13"/>
          <c:tx>
            <c:strRef>
              <c:f>CRViewingCone!$D$94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CRViewingCone!$E$94:$U$94</c:f>
              <c:numCache/>
            </c:numRef>
          </c:val>
        </c:ser>
        <c:ser>
          <c:idx val="14"/>
          <c:order val="14"/>
          <c:tx>
            <c:strRef>
              <c:f>CRViewingCone!$D$95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CRViewingCone!$E$95:$U$95</c:f>
              <c:numCache/>
            </c:numRef>
          </c:val>
        </c:ser>
        <c:ser>
          <c:idx val="15"/>
          <c:order val="15"/>
          <c:tx>
            <c:strRef>
              <c:f>CRViewingCone!$D$96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CRViewingCone!$E$96:$U$96</c:f>
              <c:numCache/>
            </c:numRef>
          </c:val>
        </c:ser>
        <c:ser>
          <c:idx val="16"/>
          <c:order val="16"/>
          <c:tx>
            <c:strRef>
              <c:f>CRViewingCone!$D$97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CRViewingCone!$E$97:$U$97</c:f>
              <c:numCache/>
            </c:numRef>
          </c:val>
        </c:ser>
        <c:axId val="62550251"/>
        <c:axId val="26081348"/>
        <c:axId val="33405541"/>
      </c:surface3DChart>
      <c:catAx>
        <c:axId val="62550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Horizontal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081348"/>
        <c:crosses val="autoZero"/>
        <c:auto val="1"/>
        <c:lblOffset val="100"/>
        <c:noMultiLvlLbl val="0"/>
      </c:catAx>
      <c:valAx>
        <c:axId val="260813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50251"/>
        <c:crossesAt val="1"/>
        <c:crossBetween val="midCat"/>
        <c:dispUnits/>
      </c:valAx>
      <c:serAx>
        <c:axId val="33405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08134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25"/>
          <c:y val="0"/>
          <c:w val="0.16475"/>
          <c:h val="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Vertical Viewing Angle Profile</a:t>
            </a:r>
          </a:p>
        </c:rich>
      </c:tx>
      <c:layout>
        <c:manualLayout>
          <c:xMode val="factor"/>
          <c:yMode val="factor"/>
          <c:x val="-0.0435"/>
          <c:y val="-0.01875"/>
        </c:manualLayout>
      </c:layout>
      <c:spPr>
        <a:noFill/>
        <a:ln>
          <a:noFill/>
        </a:ln>
      </c:spPr>
    </c:title>
    <c:view3D>
      <c:rotX val="0"/>
      <c:rotY val="90"/>
      <c:depthPercent val="100"/>
      <c:rAngAx val="1"/>
    </c:view3D>
    <c:plotArea>
      <c:layout>
        <c:manualLayout>
          <c:xMode val="edge"/>
          <c:yMode val="edge"/>
          <c:x val="0"/>
          <c:y val="0.0485"/>
          <c:w val="0.86075"/>
          <c:h val="0.9515"/>
        </c:manualLayout>
      </c:layout>
      <c:surface3DChart>
        <c:ser>
          <c:idx val="0"/>
          <c:order val="0"/>
          <c:tx>
            <c:strRef>
              <c:f>CRViewingCone!$D$81</c:f>
              <c:strCache>
                <c:ptCount val="1"/>
                <c:pt idx="0">
                  <c:v>-80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CRViewingCone!$E$81:$U$81</c:f>
              <c:numCache/>
            </c:numRef>
          </c:val>
        </c:ser>
        <c:ser>
          <c:idx val="1"/>
          <c:order val="1"/>
          <c:tx>
            <c:strRef>
              <c:f>CRViewingCone!$D$82</c:f>
              <c:strCache>
                <c:ptCount val="1"/>
                <c:pt idx="0">
                  <c:v>-70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CRViewingCone!$E$82:$U$82</c:f>
              <c:numCache/>
            </c:numRef>
          </c:val>
        </c:ser>
        <c:ser>
          <c:idx val="2"/>
          <c:order val="2"/>
          <c:tx>
            <c:strRef>
              <c:f>CRViewingCone!$D$83</c:f>
              <c:strCache>
                <c:ptCount val="1"/>
                <c:pt idx="0">
                  <c:v>-60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CRViewingCone!$E$83:$U$83</c:f>
              <c:numCache/>
            </c:numRef>
          </c:val>
        </c:ser>
        <c:ser>
          <c:idx val="3"/>
          <c:order val="3"/>
          <c:tx>
            <c:strRef>
              <c:f>CRViewingCone!$D$84</c:f>
              <c:strCache>
                <c:ptCount val="1"/>
                <c:pt idx="0">
                  <c:v>-50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CRViewingCone!$E$84:$U$84</c:f>
              <c:numCache/>
            </c:numRef>
          </c:val>
        </c:ser>
        <c:ser>
          <c:idx val="4"/>
          <c:order val="4"/>
          <c:tx>
            <c:strRef>
              <c:f>CRViewingCone!$D$85</c:f>
              <c:strCache>
                <c:ptCount val="1"/>
                <c:pt idx="0">
                  <c:v>-40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CRViewingCone!$E$85:$U$85</c:f>
              <c:numCache/>
            </c:numRef>
          </c:val>
        </c:ser>
        <c:ser>
          <c:idx val="5"/>
          <c:order val="5"/>
          <c:tx>
            <c:strRef>
              <c:f>CRViewingCone!$D$86</c:f>
              <c:strCache>
                <c:ptCount val="1"/>
                <c:pt idx="0">
                  <c:v>-30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CRViewingCone!$E$86:$U$86</c:f>
              <c:numCache/>
            </c:numRef>
          </c:val>
        </c:ser>
        <c:ser>
          <c:idx val="6"/>
          <c:order val="6"/>
          <c:tx>
            <c:strRef>
              <c:f>CRViewingCone!$D$87</c:f>
              <c:strCache>
                <c:ptCount val="1"/>
                <c:pt idx="0">
                  <c:v>-20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CRViewingCone!$E$87:$U$87</c:f>
              <c:numCache/>
            </c:numRef>
          </c:val>
        </c:ser>
        <c:ser>
          <c:idx val="7"/>
          <c:order val="7"/>
          <c:tx>
            <c:strRef>
              <c:f>CRViewingCone!$D$88</c:f>
              <c:strCache>
                <c:ptCount val="1"/>
                <c:pt idx="0">
                  <c:v>-10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CRViewingCone!$E$88:$U$88</c:f>
              <c:numCache/>
            </c:numRef>
          </c:val>
        </c:ser>
        <c:ser>
          <c:idx val="8"/>
          <c:order val="8"/>
          <c:tx>
            <c:strRef>
              <c:f>CRViewingCone!$D$89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CRViewingCone!$E$89:$U$89</c:f>
              <c:numCache/>
            </c:numRef>
          </c:val>
        </c:ser>
        <c:ser>
          <c:idx val="9"/>
          <c:order val="9"/>
          <c:tx>
            <c:strRef>
              <c:f>CRViewingCone!$D$90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CRViewingCone!$E$90:$U$90</c:f>
              <c:numCache/>
            </c:numRef>
          </c:val>
        </c:ser>
        <c:ser>
          <c:idx val="10"/>
          <c:order val="10"/>
          <c:tx>
            <c:strRef>
              <c:f>CRViewingCone!$D$91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CRViewingCone!$E$91:$U$91</c:f>
              <c:numCache/>
            </c:numRef>
          </c:val>
        </c:ser>
        <c:ser>
          <c:idx val="11"/>
          <c:order val="11"/>
          <c:tx>
            <c:strRef>
              <c:f>CRViewingCone!$D$92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CRViewingCone!$E$92:$U$92</c:f>
              <c:numCache/>
            </c:numRef>
          </c:val>
        </c:ser>
        <c:ser>
          <c:idx val="12"/>
          <c:order val="12"/>
          <c:tx>
            <c:strRef>
              <c:f>CRViewingCone!$D$93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CRViewingCone!$E$93:$U$93</c:f>
              <c:numCache/>
            </c:numRef>
          </c:val>
        </c:ser>
        <c:ser>
          <c:idx val="13"/>
          <c:order val="13"/>
          <c:tx>
            <c:strRef>
              <c:f>CRViewingCone!$D$94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CRViewingCone!$E$94:$U$94</c:f>
              <c:numCache/>
            </c:numRef>
          </c:val>
        </c:ser>
        <c:ser>
          <c:idx val="14"/>
          <c:order val="14"/>
          <c:tx>
            <c:strRef>
              <c:f>CRViewingCone!$D$95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CRViewingCone!$E$95:$U$95</c:f>
              <c:numCache/>
            </c:numRef>
          </c:val>
        </c:ser>
        <c:ser>
          <c:idx val="15"/>
          <c:order val="15"/>
          <c:tx>
            <c:strRef>
              <c:f>CRViewingCone!$D$96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CRViewingCone!$E$96:$U$96</c:f>
              <c:numCache/>
            </c:numRef>
          </c:val>
        </c:ser>
        <c:ser>
          <c:idx val="16"/>
          <c:order val="16"/>
          <c:tx>
            <c:strRef>
              <c:f>CRViewingCone!$D$97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CRViewingCone!$E$80:$U$80</c:f>
              <c:numCache/>
            </c:numRef>
          </c:cat>
          <c:val>
            <c:numRef>
              <c:f>CRViewingCone!$E$97:$U$97</c:f>
              <c:numCache/>
            </c:numRef>
          </c:val>
        </c:ser>
        <c:axId val="32214414"/>
        <c:axId val="21494271"/>
        <c:axId val="59230712"/>
      </c:surface3DChart>
      <c:catAx>
        <c:axId val="32214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94271"/>
        <c:crosses val="autoZero"/>
        <c:auto val="1"/>
        <c:lblOffset val="100"/>
        <c:noMultiLvlLbl val="0"/>
      </c:catAx>
      <c:valAx>
        <c:axId val="214942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214414"/>
        <c:crossesAt val="1"/>
        <c:crossBetween val="midCat"/>
        <c:dispUnits/>
      </c:valAx>
      <c:serAx>
        <c:axId val="59230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Vertical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9427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75"/>
          <c:y val="0"/>
          <c:w val="0.14525"/>
          <c:h val="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Luminance vs Backlight Level (White)</a:t>
            </a:r>
          </a:p>
        </c:rich>
      </c:tx>
      <c:layout>
        <c:manualLayout>
          <c:xMode val="factor"/>
          <c:yMode val="factor"/>
          <c:x val="-0.013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575"/>
          <c:w val="0.82825"/>
          <c:h val="0.86675"/>
        </c:manualLayout>
      </c:layout>
      <c:scatterChart>
        <c:scatterStyle val="smoothMarker"/>
        <c:varyColors val="0"/>
        <c:ser>
          <c:idx val="1"/>
          <c:order val="0"/>
          <c:tx>
            <c:v>Avg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'EBL Power PWM Template'!$D$12:$D$27</c:f>
              <c:numCache/>
            </c:numRef>
          </c:xVal>
          <c:yVal>
            <c:numRef>
              <c:f>'EBL Power PWM Template'!$X$12:$X$27</c:f>
              <c:numCache/>
            </c:numRef>
          </c:yVal>
          <c:smooth val="1"/>
        </c:ser>
        <c:axId val="63314361"/>
        <c:axId val="32958338"/>
      </c:scatterChart>
      <c:valAx>
        <c:axId val="63314361"/>
        <c:scaling>
          <c:orientation val="minMax"/>
          <c:max val="25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Backlight Level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58338"/>
        <c:crosses val="autoZero"/>
        <c:crossBetween val="midCat"/>
        <c:dispUnits/>
        <c:majorUnit val="16"/>
        <c:minorUnit val="3.2"/>
      </c:valAx>
      <c:valAx>
        <c:axId val="32958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Luminance (cd/m^2)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143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25"/>
          <c:y val="0.289"/>
          <c:w val="0.12575"/>
          <c:h val="0.1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Luminance vs Total Power (White)</a:t>
            </a:r>
          </a:p>
        </c:rich>
      </c:tx>
      <c:layout>
        <c:manualLayout>
          <c:xMode val="factor"/>
          <c:yMode val="factor"/>
          <c:x val="-0.01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5625"/>
          <c:w val="0.8265"/>
          <c:h val="0.8665"/>
        </c:manualLayout>
      </c:layout>
      <c:scatterChart>
        <c:scatterStyle val="smoothMarker"/>
        <c:varyColors val="0"/>
        <c:ser>
          <c:idx val="1"/>
          <c:order val="0"/>
          <c:tx>
            <c:v>Avg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'EBL Power PWM Template'!$P$12:$P$27</c:f>
              <c:numCache/>
            </c:numRef>
          </c:xVal>
          <c:yVal>
            <c:numRef>
              <c:f>'EBL Power PWM Template'!$X$12:$X$27</c:f>
              <c:numCache/>
            </c:numRef>
          </c:yVal>
          <c:smooth val="1"/>
        </c:ser>
        <c:axId val="28189587"/>
        <c:axId val="52379692"/>
      </c:scatterChart>
      <c:valAx>
        <c:axId val="28189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Power (W)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79692"/>
        <c:crosses val="autoZero"/>
        <c:crossBetween val="midCat"/>
        <c:dispUnits/>
      </c:valAx>
      <c:valAx>
        <c:axId val="52379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Luminance (cd/m^2)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895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5"/>
          <c:y val="0.29375"/>
          <c:w val="0.1255"/>
          <c:h val="0.1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Luminance vs Backlight Level (White)</a:t>
            </a:r>
          </a:p>
        </c:rich>
      </c:tx>
      <c:layout>
        <c:manualLayout>
          <c:xMode val="factor"/>
          <c:yMode val="factor"/>
          <c:x val="-0.013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575"/>
          <c:w val="0.82825"/>
          <c:h val="0.86675"/>
        </c:manualLayout>
      </c:layout>
      <c:scatterChart>
        <c:scatterStyle val="smoothMarker"/>
        <c:varyColors val="0"/>
        <c:ser>
          <c:idx val="1"/>
          <c:order val="0"/>
          <c:tx>
            <c:v>Avg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'EBL Power PWM with sample data'!$D$12:$D$27</c:f>
              <c:numCache/>
            </c:numRef>
          </c:xVal>
          <c:yVal>
            <c:numRef>
              <c:f>'EBL Power PWM with sample data'!$X$12:$X$27</c:f>
              <c:numCache/>
            </c:numRef>
          </c:yVal>
          <c:smooth val="1"/>
        </c:ser>
        <c:axId val="1655181"/>
        <c:axId val="14896630"/>
      </c:scatterChart>
      <c:valAx>
        <c:axId val="1655181"/>
        <c:scaling>
          <c:orientation val="minMax"/>
          <c:max val="25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Backlight Level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96630"/>
        <c:crosses val="autoZero"/>
        <c:crossBetween val="midCat"/>
        <c:dispUnits/>
        <c:majorUnit val="16"/>
        <c:minorUnit val="3.2"/>
      </c:valAx>
      <c:valAx>
        <c:axId val="14896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Luminance (cd/m^2)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51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25"/>
          <c:y val="0.289"/>
          <c:w val="0.12575"/>
          <c:h val="0.1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Luminance vs Total Power (White)</a:t>
            </a:r>
          </a:p>
        </c:rich>
      </c:tx>
      <c:layout>
        <c:manualLayout>
          <c:xMode val="factor"/>
          <c:yMode val="factor"/>
          <c:x val="-0.01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5625"/>
          <c:w val="0.8265"/>
          <c:h val="0.8665"/>
        </c:manualLayout>
      </c:layout>
      <c:scatterChart>
        <c:scatterStyle val="smoothMarker"/>
        <c:varyColors val="0"/>
        <c:ser>
          <c:idx val="1"/>
          <c:order val="0"/>
          <c:tx>
            <c:v>Avg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'EBL Power PWM with sample data'!$P$12:$P$27</c:f>
              <c:numCache/>
            </c:numRef>
          </c:xVal>
          <c:yVal>
            <c:numRef>
              <c:f>'EBL Power PWM with sample data'!$X$12:$X$27</c:f>
              <c:numCache/>
            </c:numRef>
          </c:yVal>
          <c:smooth val="1"/>
        </c:ser>
        <c:axId val="66960807"/>
        <c:axId val="65776352"/>
      </c:scatterChart>
      <c:valAx>
        <c:axId val="66960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Power (W)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76352"/>
        <c:crosses val="autoZero"/>
        <c:crossBetween val="midCat"/>
        <c:dispUnits/>
      </c:valAx>
      <c:valAx>
        <c:axId val="65776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Luminance (cd/m^2)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608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5"/>
          <c:y val="0.29375"/>
          <c:w val="0.1255"/>
          <c:h val="0.1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Viewing Angle Surface Plot (Reverse Angle)</a:t>
            </a:r>
          </a:p>
        </c:rich>
      </c:tx>
      <c:layout>
        <c:manualLayout>
          <c:xMode val="factor"/>
          <c:yMode val="factor"/>
          <c:x val="-0.04125"/>
          <c:y val="-0.01875"/>
        </c:manualLayout>
      </c:layout>
      <c:spPr>
        <a:noFill/>
        <a:ln>
          <a:noFill/>
        </a:ln>
      </c:spPr>
    </c:title>
    <c:view3D>
      <c:rotX val="30"/>
      <c:rotY val="225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4975"/>
          <c:w val="0.9135"/>
          <c:h val="0.95025"/>
        </c:manualLayout>
      </c:layout>
      <c:surface3DChart>
        <c:ser>
          <c:idx val="0"/>
          <c:order val="0"/>
          <c:tx>
            <c:strRef>
              <c:f>WhiteViewingCone!$D$81</c:f>
              <c:strCache>
                <c:ptCount val="1"/>
                <c:pt idx="0">
                  <c:v>-80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WhiteViewingCone!$E$81:$U$81</c:f>
              <c:numCache/>
            </c:numRef>
          </c:val>
        </c:ser>
        <c:ser>
          <c:idx val="1"/>
          <c:order val="1"/>
          <c:tx>
            <c:strRef>
              <c:f>WhiteViewingCone!$D$82</c:f>
              <c:strCache>
                <c:ptCount val="1"/>
                <c:pt idx="0">
                  <c:v>-70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WhiteViewingCone!$E$82:$U$82</c:f>
              <c:numCache/>
            </c:numRef>
          </c:val>
        </c:ser>
        <c:ser>
          <c:idx val="2"/>
          <c:order val="2"/>
          <c:tx>
            <c:strRef>
              <c:f>WhiteViewingCone!$D$83</c:f>
              <c:strCache>
                <c:ptCount val="1"/>
                <c:pt idx="0">
                  <c:v>-60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WhiteViewingCone!$E$83:$U$83</c:f>
              <c:numCache/>
            </c:numRef>
          </c:val>
        </c:ser>
        <c:ser>
          <c:idx val="3"/>
          <c:order val="3"/>
          <c:tx>
            <c:strRef>
              <c:f>WhiteViewingCone!$D$84</c:f>
              <c:strCache>
                <c:ptCount val="1"/>
                <c:pt idx="0">
                  <c:v>-50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WhiteViewingCone!$E$84:$U$84</c:f>
              <c:numCache/>
            </c:numRef>
          </c:val>
        </c:ser>
        <c:ser>
          <c:idx val="4"/>
          <c:order val="4"/>
          <c:tx>
            <c:strRef>
              <c:f>WhiteViewingCone!$D$85</c:f>
              <c:strCache>
                <c:ptCount val="1"/>
                <c:pt idx="0">
                  <c:v>-40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WhiteViewingCone!$E$85:$U$85</c:f>
              <c:numCache/>
            </c:numRef>
          </c:val>
        </c:ser>
        <c:ser>
          <c:idx val="5"/>
          <c:order val="5"/>
          <c:tx>
            <c:strRef>
              <c:f>WhiteViewingCone!$D$86</c:f>
              <c:strCache>
                <c:ptCount val="1"/>
                <c:pt idx="0">
                  <c:v>-30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WhiteViewingCone!$E$86:$U$86</c:f>
              <c:numCache/>
            </c:numRef>
          </c:val>
        </c:ser>
        <c:ser>
          <c:idx val="6"/>
          <c:order val="6"/>
          <c:tx>
            <c:strRef>
              <c:f>WhiteViewingCone!$D$87</c:f>
              <c:strCache>
                <c:ptCount val="1"/>
                <c:pt idx="0">
                  <c:v>-20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WhiteViewingCone!$E$87:$U$87</c:f>
              <c:numCache/>
            </c:numRef>
          </c:val>
        </c:ser>
        <c:ser>
          <c:idx val="7"/>
          <c:order val="7"/>
          <c:tx>
            <c:strRef>
              <c:f>WhiteViewingCone!$D$88</c:f>
              <c:strCache>
                <c:ptCount val="1"/>
                <c:pt idx="0">
                  <c:v>-10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WhiteViewingCone!$E$88:$U$88</c:f>
              <c:numCache/>
            </c:numRef>
          </c:val>
        </c:ser>
        <c:ser>
          <c:idx val="8"/>
          <c:order val="8"/>
          <c:tx>
            <c:strRef>
              <c:f>WhiteViewingCone!$D$89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WhiteViewingCone!$E$89:$U$89</c:f>
              <c:numCache/>
            </c:numRef>
          </c:val>
        </c:ser>
        <c:ser>
          <c:idx val="9"/>
          <c:order val="9"/>
          <c:tx>
            <c:strRef>
              <c:f>WhiteViewingCone!$D$90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WhiteViewingCone!$E$90:$U$90</c:f>
              <c:numCache/>
            </c:numRef>
          </c:val>
        </c:ser>
        <c:ser>
          <c:idx val="10"/>
          <c:order val="10"/>
          <c:tx>
            <c:strRef>
              <c:f>WhiteViewingCone!$D$91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WhiteViewingCone!$E$91:$U$91</c:f>
              <c:numCache/>
            </c:numRef>
          </c:val>
        </c:ser>
        <c:ser>
          <c:idx val="11"/>
          <c:order val="11"/>
          <c:tx>
            <c:strRef>
              <c:f>WhiteViewingCone!$D$92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WhiteViewingCone!$E$92:$U$92</c:f>
              <c:numCache/>
            </c:numRef>
          </c:val>
        </c:ser>
        <c:ser>
          <c:idx val="12"/>
          <c:order val="12"/>
          <c:tx>
            <c:strRef>
              <c:f>WhiteViewingCone!$D$93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WhiteViewingCone!$E$93:$U$93</c:f>
              <c:numCache/>
            </c:numRef>
          </c:val>
        </c:ser>
        <c:ser>
          <c:idx val="13"/>
          <c:order val="13"/>
          <c:tx>
            <c:strRef>
              <c:f>WhiteViewingCone!$D$94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WhiteViewingCone!$E$94:$U$94</c:f>
              <c:numCache/>
            </c:numRef>
          </c:val>
        </c:ser>
        <c:ser>
          <c:idx val="14"/>
          <c:order val="14"/>
          <c:tx>
            <c:strRef>
              <c:f>WhiteViewingCone!$D$95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WhiteViewingCone!$E$95:$U$95</c:f>
              <c:numCache/>
            </c:numRef>
          </c:val>
        </c:ser>
        <c:ser>
          <c:idx val="15"/>
          <c:order val="15"/>
          <c:tx>
            <c:strRef>
              <c:f>WhiteViewingCone!$D$96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WhiteViewingCone!$E$96:$U$96</c:f>
              <c:numCache/>
            </c:numRef>
          </c:val>
        </c:ser>
        <c:ser>
          <c:idx val="16"/>
          <c:order val="16"/>
          <c:tx>
            <c:strRef>
              <c:f>WhiteViewingCone!$D$97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WhiteViewingCone!$E$97:$U$97</c:f>
              <c:numCache/>
            </c:numRef>
          </c:val>
        </c:ser>
        <c:axId val="55362999"/>
        <c:axId val="28504944"/>
        <c:axId val="55217905"/>
      </c:surface3DChart>
      <c:catAx>
        <c:axId val="55362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Horz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04944"/>
        <c:crosses val="autoZero"/>
        <c:auto val="1"/>
        <c:lblOffset val="100"/>
        <c:noMultiLvlLbl val="0"/>
      </c:catAx>
      <c:valAx>
        <c:axId val="285049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
cd/m^2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362999"/>
        <c:crossesAt val="1"/>
        <c:crossBetween val="between"/>
        <c:dispUnits/>
      </c:valAx>
      <c:serAx>
        <c:axId val="55217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Vert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0494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05"/>
          <c:y val="0.1995"/>
          <c:w val="0.10225"/>
          <c:h val="0.58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Viewing Angle Contour Plot</a:t>
            </a:r>
          </a:p>
        </c:rich>
      </c:tx>
      <c:layout>
        <c:manualLayout>
          <c:xMode val="factor"/>
          <c:yMode val="factor"/>
          <c:x val="-0.084"/>
          <c:y val="-0.0205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"/>
          <c:y val="0.041"/>
          <c:w val="0.827"/>
          <c:h val="0.959"/>
        </c:manualLayout>
      </c:layout>
      <c:surfaceChart>
        <c:ser>
          <c:idx val="0"/>
          <c:order val="0"/>
          <c:tx>
            <c:strRef>
              <c:f>WhiteViewingCone!$D$81</c:f>
              <c:strCache>
                <c:ptCount val="1"/>
                <c:pt idx="0">
                  <c:v>-80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WhiteViewingCone!$E$81:$U$81</c:f>
              <c:numCache/>
            </c:numRef>
          </c:val>
        </c:ser>
        <c:ser>
          <c:idx val="1"/>
          <c:order val="1"/>
          <c:tx>
            <c:strRef>
              <c:f>WhiteViewingCone!$D$82</c:f>
              <c:strCache>
                <c:ptCount val="1"/>
                <c:pt idx="0">
                  <c:v>-70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WhiteViewingCone!$E$82:$U$82</c:f>
              <c:numCache/>
            </c:numRef>
          </c:val>
        </c:ser>
        <c:ser>
          <c:idx val="2"/>
          <c:order val="2"/>
          <c:tx>
            <c:strRef>
              <c:f>WhiteViewingCone!$D$83</c:f>
              <c:strCache>
                <c:ptCount val="1"/>
                <c:pt idx="0">
                  <c:v>-60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WhiteViewingCone!$E$83:$U$83</c:f>
              <c:numCache/>
            </c:numRef>
          </c:val>
        </c:ser>
        <c:ser>
          <c:idx val="3"/>
          <c:order val="3"/>
          <c:tx>
            <c:strRef>
              <c:f>WhiteViewingCone!$D$84</c:f>
              <c:strCache>
                <c:ptCount val="1"/>
                <c:pt idx="0">
                  <c:v>-50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WhiteViewingCone!$E$84:$U$84</c:f>
              <c:numCache/>
            </c:numRef>
          </c:val>
        </c:ser>
        <c:ser>
          <c:idx val="4"/>
          <c:order val="4"/>
          <c:tx>
            <c:strRef>
              <c:f>WhiteViewingCone!$D$85</c:f>
              <c:strCache>
                <c:ptCount val="1"/>
                <c:pt idx="0">
                  <c:v>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WhiteViewingCone!$E$85:$U$85</c:f>
              <c:numCache/>
            </c:numRef>
          </c:val>
        </c:ser>
        <c:ser>
          <c:idx val="5"/>
          <c:order val="5"/>
          <c:tx>
            <c:strRef>
              <c:f>WhiteViewingCone!$D$86</c:f>
              <c:strCache>
                <c:ptCount val="1"/>
                <c:pt idx="0">
                  <c:v>-30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WhiteViewingCone!$E$86:$U$86</c:f>
              <c:numCache/>
            </c:numRef>
          </c:val>
        </c:ser>
        <c:ser>
          <c:idx val="6"/>
          <c:order val="6"/>
          <c:tx>
            <c:strRef>
              <c:f>WhiteViewingCone!$D$87</c:f>
              <c:strCache>
                <c:ptCount val="1"/>
                <c:pt idx="0">
                  <c:v>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WhiteViewingCone!$E$87:$U$87</c:f>
              <c:numCache/>
            </c:numRef>
          </c:val>
        </c:ser>
        <c:ser>
          <c:idx val="7"/>
          <c:order val="7"/>
          <c:tx>
            <c:strRef>
              <c:f>WhiteViewingCone!$D$88</c:f>
              <c:strCache>
                <c:ptCount val="1"/>
                <c:pt idx="0">
                  <c:v>-10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WhiteViewingCone!$E$88:$U$88</c:f>
              <c:numCache/>
            </c:numRef>
          </c:val>
        </c:ser>
        <c:ser>
          <c:idx val="8"/>
          <c:order val="8"/>
          <c:tx>
            <c:strRef>
              <c:f>WhiteViewingCone!$D$89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WhiteViewingCone!$E$89:$U$89</c:f>
              <c:numCache/>
            </c:numRef>
          </c:val>
        </c:ser>
        <c:ser>
          <c:idx val="9"/>
          <c:order val="9"/>
          <c:tx>
            <c:strRef>
              <c:f>WhiteViewingCone!$D$90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WhiteViewingCone!$E$90:$U$90</c:f>
              <c:numCache/>
            </c:numRef>
          </c:val>
        </c:ser>
        <c:ser>
          <c:idx val="10"/>
          <c:order val="10"/>
          <c:tx>
            <c:strRef>
              <c:f>WhiteViewingCone!$D$91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WhiteViewingCone!$E$91:$U$91</c:f>
              <c:numCache/>
            </c:numRef>
          </c:val>
        </c:ser>
        <c:ser>
          <c:idx val="11"/>
          <c:order val="11"/>
          <c:tx>
            <c:strRef>
              <c:f>WhiteViewingCone!$D$92</c:f>
              <c:strCache>
                <c:ptCount val="1"/>
                <c:pt idx="0">
                  <c:v>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WhiteViewingCone!$E$92:$U$92</c:f>
              <c:numCache/>
            </c:numRef>
          </c:val>
        </c:ser>
        <c:ser>
          <c:idx val="12"/>
          <c:order val="12"/>
          <c:tx>
            <c:strRef>
              <c:f>WhiteViewingCone!$D$93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WhiteViewingCone!$E$93:$U$93</c:f>
              <c:numCache/>
            </c:numRef>
          </c:val>
        </c:ser>
        <c:ser>
          <c:idx val="13"/>
          <c:order val="13"/>
          <c:tx>
            <c:strRef>
              <c:f>WhiteViewingCone!$D$94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WhiteViewingCone!$E$94:$U$94</c:f>
              <c:numCache/>
            </c:numRef>
          </c:val>
        </c:ser>
        <c:ser>
          <c:idx val="14"/>
          <c:order val="14"/>
          <c:tx>
            <c:strRef>
              <c:f>WhiteViewingCone!$D$95</c:f>
              <c:strCache>
                <c:ptCount val="1"/>
                <c:pt idx="0">
                  <c:v>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WhiteViewingCone!$E$95:$U$95</c:f>
              <c:numCache/>
            </c:numRef>
          </c:val>
        </c:ser>
        <c:ser>
          <c:idx val="15"/>
          <c:order val="15"/>
          <c:tx>
            <c:strRef>
              <c:f>WhiteViewingCone!$D$96</c:f>
              <c:strCache>
                <c:ptCount val="1"/>
                <c:pt idx="0">
                  <c:v>70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WhiteViewingCone!$E$96:$U$96</c:f>
              <c:numCache/>
            </c:numRef>
          </c:val>
        </c:ser>
        <c:ser>
          <c:idx val="16"/>
          <c:order val="16"/>
          <c:tx>
            <c:strRef>
              <c:f>WhiteViewingCone!$D$97</c:f>
              <c:strCache>
                <c:ptCount val="1"/>
                <c:pt idx="0">
                  <c:v>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WhiteViewingCone!$E$97:$U$97</c:f>
              <c:numCache/>
            </c:numRef>
          </c:val>
        </c:ser>
        <c:axId val="27199098"/>
        <c:axId val="43465291"/>
        <c:axId val="55643300"/>
      </c:surfaceChart>
      <c:catAx>
        <c:axId val="27199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Horz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465291"/>
        <c:crosses val="autoZero"/>
        <c:auto val="1"/>
        <c:lblOffset val="100"/>
        <c:tickLblSkip val="1"/>
        <c:noMultiLvlLbl val="0"/>
      </c:catAx>
      <c:valAx>
        <c:axId val="43465291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199098"/>
        <c:crossesAt val="1"/>
        <c:crossBetween val="midCat"/>
        <c:dispUnits/>
        <c:majorUnit val="0.1"/>
        <c:minorUnit val="0.02"/>
      </c:valAx>
      <c:serAx>
        <c:axId val="5564330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Vert</a:t>
                </a:r>
              </a:p>
            </c:rich>
          </c:tx>
          <c:layout>
            <c:manualLayout>
              <c:xMode val="factor"/>
              <c:yMode val="factor"/>
              <c:x val="0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46529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0235"/>
          <c:w val="0.15375"/>
          <c:h val="0.94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Horizontal Viewing Angle Profile</a:t>
            </a:r>
          </a:p>
        </c:rich>
      </c:tx>
      <c:layout>
        <c:manualLayout>
          <c:xMode val="factor"/>
          <c:yMode val="factor"/>
          <c:x val="-0.05575"/>
          <c:y val="-0.01875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>
        <c:manualLayout>
          <c:xMode val="edge"/>
          <c:yMode val="edge"/>
          <c:x val="0"/>
          <c:y val="0.04675"/>
          <c:w val="0.871"/>
          <c:h val="0.95325"/>
        </c:manualLayout>
      </c:layout>
      <c:surface3DChart>
        <c:ser>
          <c:idx val="0"/>
          <c:order val="0"/>
          <c:tx>
            <c:strRef>
              <c:f>WhiteViewingCone!$D$81</c:f>
              <c:strCache>
                <c:ptCount val="1"/>
                <c:pt idx="0">
                  <c:v>-80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WhiteViewingCone!$E$81:$U$81</c:f>
              <c:numCache/>
            </c:numRef>
          </c:val>
        </c:ser>
        <c:ser>
          <c:idx val="1"/>
          <c:order val="1"/>
          <c:tx>
            <c:strRef>
              <c:f>WhiteViewingCone!$D$82</c:f>
              <c:strCache>
                <c:ptCount val="1"/>
                <c:pt idx="0">
                  <c:v>-70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WhiteViewingCone!$E$82:$U$82</c:f>
              <c:numCache/>
            </c:numRef>
          </c:val>
        </c:ser>
        <c:ser>
          <c:idx val="2"/>
          <c:order val="2"/>
          <c:tx>
            <c:strRef>
              <c:f>WhiteViewingCone!$D$83</c:f>
              <c:strCache>
                <c:ptCount val="1"/>
                <c:pt idx="0">
                  <c:v>-60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WhiteViewingCone!$E$83:$U$83</c:f>
              <c:numCache/>
            </c:numRef>
          </c:val>
        </c:ser>
        <c:ser>
          <c:idx val="3"/>
          <c:order val="3"/>
          <c:tx>
            <c:strRef>
              <c:f>WhiteViewingCone!$D$84</c:f>
              <c:strCache>
                <c:ptCount val="1"/>
                <c:pt idx="0">
                  <c:v>-50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WhiteViewingCone!$E$84:$U$84</c:f>
              <c:numCache/>
            </c:numRef>
          </c:val>
        </c:ser>
        <c:ser>
          <c:idx val="4"/>
          <c:order val="4"/>
          <c:tx>
            <c:strRef>
              <c:f>WhiteViewingCone!$D$85</c:f>
              <c:strCache>
                <c:ptCount val="1"/>
                <c:pt idx="0">
                  <c:v>-40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WhiteViewingCone!$E$85:$U$85</c:f>
              <c:numCache/>
            </c:numRef>
          </c:val>
        </c:ser>
        <c:ser>
          <c:idx val="5"/>
          <c:order val="5"/>
          <c:tx>
            <c:strRef>
              <c:f>WhiteViewingCone!$D$86</c:f>
              <c:strCache>
                <c:ptCount val="1"/>
                <c:pt idx="0">
                  <c:v>-30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WhiteViewingCone!$E$86:$U$86</c:f>
              <c:numCache/>
            </c:numRef>
          </c:val>
        </c:ser>
        <c:ser>
          <c:idx val="6"/>
          <c:order val="6"/>
          <c:tx>
            <c:strRef>
              <c:f>WhiteViewingCone!$D$87</c:f>
              <c:strCache>
                <c:ptCount val="1"/>
                <c:pt idx="0">
                  <c:v>-20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WhiteViewingCone!$E$87:$U$87</c:f>
              <c:numCache/>
            </c:numRef>
          </c:val>
        </c:ser>
        <c:ser>
          <c:idx val="7"/>
          <c:order val="7"/>
          <c:tx>
            <c:strRef>
              <c:f>WhiteViewingCone!$D$88</c:f>
              <c:strCache>
                <c:ptCount val="1"/>
                <c:pt idx="0">
                  <c:v>-10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WhiteViewingCone!$E$88:$U$88</c:f>
              <c:numCache/>
            </c:numRef>
          </c:val>
        </c:ser>
        <c:ser>
          <c:idx val="8"/>
          <c:order val="8"/>
          <c:tx>
            <c:strRef>
              <c:f>WhiteViewingCone!$D$89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WhiteViewingCone!$E$89:$U$89</c:f>
              <c:numCache/>
            </c:numRef>
          </c:val>
        </c:ser>
        <c:ser>
          <c:idx val="9"/>
          <c:order val="9"/>
          <c:tx>
            <c:strRef>
              <c:f>WhiteViewingCone!$D$90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WhiteViewingCone!$E$90:$U$90</c:f>
              <c:numCache/>
            </c:numRef>
          </c:val>
        </c:ser>
        <c:ser>
          <c:idx val="10"/>
          <c:order val="10"/>
          <c:tx>
            <c:strRef>
              <c:f>WhiteViewingCone!$D$91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WhiteViewingCone!$E$91:$U$91</c:f>
              <c:numCache/>
            </c:numRef>
          </c:val>
        </c:ser>
        <c:ser>
          <c:idx val="11"/>
          <c:order val="11"/>
          <c:tx>
            <c:strRef>
              <c:f>WhiteViewingCone!$D$92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WhiteViewingCone!$E$92:$U$92</c:f>
              <c:numCache/>
            </c:numRef>
          </c:val>
        </c:ser>
        <c:ser>
          <c:idx val="12"/>
          <c:order val="12"/>
          <c:tx>
            <c:strRef>
              <c:f>WhiteViewingCone!$D$93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WhiteViewingCone!$E$93:$U$93</c:f>
              <c:numCache/>
            </c:numRef>
          </c:val>
        </c:ser>
        <c:ser>
          <c:idx val="13"/>
          <c:order val="13"/>
          <c:tx>
            <c:strRef>
              <c:f>WhiteViewingCone!$D$94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WhiteViewingCone!$E$94:$U$94</c:f>
              <c:numCache/>
            </c:numRef>
          </c:val>
        </c:ser>
        <c:ser>
          <c:idx val="14"/>
          <c:order val="14"/>
          <c:tx>
            <c:strRef>
              <c:f>WhiteViewingCone!$D$95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WhiteViewingCone!$E$95:$U$95</c:f>
              <c:numCache/>
            </c:numRef>
          </c:val>
        </c:ser>
        <c:ser>
          <c:idx val="15"/>
          <c:order val="15"/>
          <c:tx>
            <c:strRef>
              <c:f>WhiteViewingCone!$D$96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WhiteViewingCone!$E$96:$U$96</c:f>
              <c:numCache/>
            </c:numRef>
          </c:val>
        </c:ser>
        <c:ser>
          <c:idx val="16"/>
          <c:order val="16"/>
          <c:tx>
            <c:strRef>
              <c:f>WhiteViewingCone!$D$97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WhiteViewingCone!$E$97:$U$97</c:f>
              <c:numCache/>
            </c:numRef>
          </c:val>
        </c:ser>
        <c:axId val="31027653"/>
        <c:axId val="10813422"/>
        <c:axId val="30211935"/>
      </c:surface3DChart>
      <c:catAx>
        <c:axId val="31027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Horizontal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813422"/>
        <c:crosses val="autoZero"/>
        <c:auto val="1"/>
        <c:lblOffset val="100"/>
        <c:noMultiLvlLbl val="0"/>
      </c:catAx>
      <c:valAx>
        <c:axId val="108134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027653"/>
        <c:crossesAt val="1"/>
        <c:crossBetween val="midCat"/>
        <c:dispUnits/>
      </c:valAx>
      <c:serAx>
        <c:axId val="30211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81342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02025"/>
          <c:w val="0.15925"/>
          <c:h val="0.94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Vertical Viewing Angle Profile</a:t>
            </a:r>
          </a:p>
        </c:rich>
      </c:tx>
      <c:layout>
        <c:manualLayout>
          <c:xMode val="factor"/>
          <c:yMode val="factor"/>
          <c:x val="-0.0435"/>
          <c:y val="-0.01875"/>
        </c:manualLayout>
      </c:layout>
      <c:spPr>
        <a:noFill/>
        <a:ln>
          <a:noFill/>
        </a:ln>
      </c:spPr>
    </c:title>
    <c:view3D>
      <c:rotX val="0"/>
      <c:rotY val="90"/>
      <c:depthPercent val="100"/>
      <c:rAngAx val="1"/>
    </c:view3D>
    <c:plotArea>
      <c:layout>
        <c:manualLayout>
          <c:xMode val="edge"/>
          <c:yMode val="edge"/>
          <c:x val="0"/>
          <c:y val="0.0495"/>
          <c:w val="0.8615"/>
          <c:h val="0.9505"/>
        </c:manualLayout>
      </c:layout>
      <c:surface3DChart>
        <c:ser>
          <c:idx val="0"/>
          <c:order val="0"/>
          <c:tx>
            <c:strRef>
              <c:f>WhiteViewingCone!$D$81</c:f>
              <c:strCache>
                <c:ptCount val="1"/>
                <c:pt idx="0">
                  <c:v>-80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WhiteViewingCone!$E$81:$U$81</c:f>
              <c:numCache/>
            </c:numRef>
          </c:val>
        </c:ser>
        <c:ser>
          <c:idx val="1"/>
          <c:order val="1"/>
          <c:tx>
            <c:strRef>
              <c:f>WhiteViewingCone!$D$82</c:f>
              <c:strCache>
                <c:ptCount val="1"/>
                <c:pt idx="0">
                  <c:v>-70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WhiteViewingCone!$E$82:$U$82</c:f>
              <c:numCache/>
            </c:numRef>
          </c:val>
        </c:ser>
        <c:ser>
          <c:idx val="2"/>
          <c:order val="2"/>
          <c:tx>
            <c:strRef>
              <c:f>WhiteViewingCone!$D$83</c:f>
              <c:strCache>
                <c:ptCount val="1"/>
                <c:pt idx="0">
                  <c:v>-60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WhiteViewingCone!$E$83:$U$83</c:f>
              <c:numCache/>
            </c:numRef>
          </c:val>
        </c:ser>
        <c:ser>
          <c:idx val="3"/>
          <c:order val="3"/>
          <c:tx>
            <c:strRef>
              <c:f>WhiteViewingCone!$D$84</c:f>
              <c:strCache>
                <c:ptCount val="1"/>
                <c:pt idx="0">
                  <c:v>-50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WhiteViewingCone!$E$84:$U$84</c:f>
              <c:numCache/>
            </c:numRef>
          </c:val>
        </c:ser>
        <c:ser>
          <c:idx val="4"/>
          <c:order val="4"/>
          <c:tx>
            <c:strRef>
              <c:f>WhiteViewingCone!$D$85</c:f>
              <c:strCache>
                <c:ptCount val="1"/>
                <c:pt idx="0">
                  <c:v>-40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WhiteViewingCone!$E$85:$U$85</c:f>
              <c:numCache/>
            </c:numRef>
          </c:val>
        </c:ser>
        <c:ser>
          <c:idx val="5"/>
          <c:order val="5"/>
          <c:tx>
            <c:strRef>
              <c:f>WhiteViewingCone!$D$86</c:f>
              <c:strCache>
                <c:ptCount val="1"/>
                <c:pt idx="0">
                  <c:v>-30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WhiteViewingCone!$E$86:$U$86</c:f>
              <c:numCache/>
            </c:numRef>
          </c:val>
        </c:ser>
        <c:ser>
          <c:idx val="6"/>
          <c:order val="6"/>
          <c:tx>
            <c:strRef>
              <c:f>WhiteViewingCone!$D$87</c:f>
              <c:strCache>
                <c:ptCount val="1"/>
                <c:pt idx="0">
                  <c:v>-20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WhiteViewingCone!$E$87:$U$87</c:f>
              <c:numCache/>
            </c:numRef>
          </c:val>
        </c:ser>
        <c:ser>
          <c:idx val="7"/>
          <c:order val="7"/>
          <c:tx>
            <c:strRef>
              <c:f>WhiteViewingCone!$D$88</c:f>
              <c:strCache>
                <c:ptCount val="1"/>
                <c:pt idx="0">
                  <c:v>-10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WhiteViewingCone!$E$88:$U$88</c:f>
              <c:numCache/>
            </c:numRef>
          </c:val>
        </c:ser>
        <c:ser>
          <c:idx val="8"/>
          <c:order val="8"/>
          <c:tx>
            <c:strRef>
              <c:f>WhiteViewingCone!$D$89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WhiteViewingCone!$E$89:$U$89</c:f>
              <c:numCache/>
            </c:numRef>
          </c:val>
        </c:ser>
        <c:ser>
          <c:idx val="9"/>
          <c:order val="9"/>
          <c:tx>
            <c:strRef>
              <c:f>WhiteViewingCone!$D$90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WhiteViewingCone!$E$90:$U$90</c:f>
              <c:numCache/>
            </c:numRef>
          </c:val>
        </c:ser>
        <c:ser>
          <c:idx val="10"/>
          <c:order val="10"/>
          <c:tx>
            <c:strRef>
              <c:f>WhiteViewingCone!$D$91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WhiteViewingCone!$E$91:$U$91</c:f>
              <c:numCache/>
            </c:numRef>
          </c:val>
        </c:ser>
        <c:ser>
          <c:idx val="11"/>
          <c:order val="11"/>
          <c:tx>
            <c:strRef>
              <c:f>WhiteViewingCone!$D$92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WhiteViewingCone!$E$92:$U$92</c:f>
              <c:numCache/>
            </c:numRef>
          </c:val>
        </c:ser>
        <c:ser>
          <c:idx val="12"/>
          <c:order val="12"/>
          <c:tx>
            <c:strRef>
              <c:f>WhiteViewingCone!$D$93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WhiteViewingCone!$E$93:$U$93</c:f>
              <c:numCache/>
            </c:numRef>
          </c:val>
        </c:ser>
        <c:ser>
          <c:idx val="13"/>
          <c:order val="13"/>
          <c:tx>
            <c:strRef>
              <c:f>WhiteViewingCone!$D$94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WhiteViewingCone!$E$94:$U$94</c:f>
              <c:numCache/>
            </c:numRef>
          </c:val>
        </c:ser>
        <c:ser>
          <c:idx val="14"/>
          <c:order val="14"/>
          <c:tx>
            <c:strRef>
              <c:f>WhiteViewingCone!$D$95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WhiteViewingCone!$E$95:$U$95</c:f>
              <c:numCache/>
            </c:numRef>
          </c:val>
        </c:ser>
        <c:ser>
          <c:idx val="15"/>
          <c:order val="15"/>
          <c:tx>
            <c:strRef>
              <c:f>WhiteViewingCone!$D$96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WhiteViewingCone!$E$96:$U$96</c:f>
              <c:numCache/>
            </c:numRef>
          </c:val>
        </c:ser>
        <c:ser>
          <c:idx val="16"/>
          <c:order val="16"/>
          <c:tx>
            <c:strRef>
              <c:f>WhiteViewingCone!$D$97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WhiteViewingCone!$E$80:$U$80</c:f>
              <c:numCache/>
            </c:numRef>
          </c:cat>
          <c:val>
            <c:numRef>
              <c:f>WhiteViewingCone!$E$97:$U$97</c:f>
              <c:numCache/>
            </c:numRef>
          </c:val>
        </c:ser>
        <c:axId val="3471960"/>
        <c:axId val="31247641"/>
        <c:axId val="12793314"/>
      </c:surface3DChart>
      <c:catAx>
        <c:axId val="3471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247641"/>
        <c:crosses val="autoZero"/>
        <c:auto val="1"/>
        <c:lblOffset val="100"/>
        <c:noMultiLvlLbl val="0"/>
      </c:catAx>
      <c:valAx>
        <c:axId val="312476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71960"/>
        <c:crossesAt val="1"/>
        <c:crossBetween val="midCat"/>
        <c:dispUnits/>
      </c:valAx>
      <c:serAx>
        <c:axId val="12793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Vertical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24764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75"/>
          <c:y val="0.03025"/>
          <c:w val="0.14525"/>
          <c:h val="0.94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Viewing Angle Surface Plot</a:t>
            </a:r>
          </a:p>
        </c:rich>
      </c:tx>
      <c:layout>
        <c:manualLayout>
          <c:xMode val="factor"/>
          <c:yMode val="factor"/>
          <c:x val="-0.07525"/>
          <c:y val="-0.01875"/>
        </c:manualLayout>
      </c:layout>
      <c:spPr>
        <a:noFill/>
        <a:ln>
          <a:noFill/>
        </a:ln>
      </c:spPr>
    </c:title>
    <c:view3D>
      <c:rotX val="30"/>
      <c:rotY val="45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74"/>
          <c:w val="0.91275"/>
          <c:h val="0.926"/>
        </c:manualLayout>
      </c:layout>
      <c:surface3DChart>
        <c:ser>
          <c:idx val="0"/>
          <c:order val="0"/>
          <c:tx>
            <c:strRef>
              <c:f>BlackViewingCone!$D$81</c:f>
              <c:strCache>
                <c:ptCount val="1"/>
                <c:pt idx="0">
                  <c:v>-80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BlackViewingCone!$E$81:$U$81</c:f>
              <c:numCache/>
            </c:numRef>
          </c:val>
        </c:ser>
        <c:ser>
          <c:idx val="1"/>
          <c:order val="1"/>
          <c:tx>
            <c:strRef>
              <c:f>BlackViewingCone!$D$82</c:f>
              <c:strCache>
                <c:ptCount val="1"/>
                <c:pt idx="0">
                  <c:v>-70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BlackViewingCone!$E$82:$U$82</c:f>
              <c:numCache/>
            </c:numRef>
          </c:val>
        </c:ser>
        <c:ser>
          <c:idx val="2"/>
          <c:order val="2"/>
          <c:tx>
            <c:strRef>
              <c:f>BlackViewingCone!$D$83</c:f>
              <c:strCache>
                <c:ptCount val="1"/>
                <c:pt idx="0">
                  <c:v>-60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BlackViewingCone!$E$83:$U$83</c:f>
              <c:numCache/>
            </c:numRef>
          </c:val>
        </c:ser>
        <c:ser>
          <c:idx val="3"/>
          <c:order val="3"/>
          <c:tx>
            <c:strRef>
              <c:f>BlackViewingCone!$D$84</c:f>
              <c:strCache>
                <c:ptCount val="1"/>
                <c:pt idx="0">
                  <c:v>-50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BlackViewingCone!$E$84:$U$84</c:f>
              <c:numCache/>
            </c:numRef>
          </c:val>
        </c:ser>
        <c:ser>
          <c:idx val="4"/>
          <c:order val="4"/>
          <c:tx>
            <c:strRef>
              <c:f>BlackViewingCone!$D$85</c:f>
              <c:strCache>
                <c:ptCount val="1"/>
                <c:pt idx="0">
                  <c:v>-40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BlackViewingCone!$E$85:$U$85</c:f>
              <c:numCache/>
            </c:numRef>
          </c:val>
        </c:ser>
        <c:ser>
          <c:idx val="5"/>
          <c:order val="5"/>
          <c:tx>
            <c:strRef>
              <c:f>BlackViewingCone!$D$86</c:f>
              <c:strCache>
                <c:ptCount val="1"/>
                <c:pt idx="0">
                  <c:v>-30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BlackViewingCone!$E$86:$U$86</c:f>
              <c:numCache/>
            </c:numRef>
          </c:val>
        </c:ser>
        <c:ser>
          <c:idx val="6"/>
          <c:order val="6"/>
          <c:tx>
            <c:strRef>
              <c:f>BlackViewingCone!$D$87</c:f>
              <c:strCache>
                <c:ptCount val="1"/>
                <c:pt idx="0">
                  <c:v>-20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BlackViewingCone!$E$87:$U$87</c:f>
              <c:numCache/>
            </c:numRef>
          </c:val>
        </c:ser>
        <c:ser>
          <c:idx val="7"/>
          <c:order val="7"/>
          <c:tx>
            <c:strRef>
              <c:f>BlackViewingCone!$D$88</c:f>
              <c:strCache>
                <c:ptCount val="1"/>
                <c:pt idx="0">
                  <c:v>-10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BlackViewingCone!$E$88:$U$88</c:f>
              <c:numCache/>
            </c:numRef>
          </c:val>
        </c:ser>
        <c:ser>
          <c:idx val="8"/>
          <c:order val="8"/>
          <c:tx>
            <c:strRef>
              <c:f>BlackViewingCone!$D$89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BlackViewingCone!$E$89:$U$89</c:f>
              <c:numCache/>
            </c:numRef>
          </c:val>
        </c:ser>
        <c:ser>
          <c:idx val="9"/>
          <c:order val="9"/>
          <c:tx>
            <c:strRef>
              <c:f>BlackViewingCone!$D$90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BlackViewingCone!$E$90:$U$90</c:f>
              <c:numCache/>
            </c:numRef>
          </c:val>
        </c:ser>
        <c:ser>
          <c:idx val="10"/>
          <c:order val="10"/>
          <c:tx>
            <c:strRef>
              <c:f>BlackViewingCone!$D$91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BlackViewingCone!$E$91:$U$91</c:f>
              <c:numCache/>
            </c:numRef>
          </c:val>
        </c:ser>
        <c:ser>
          <c:idx val="11"/>
          <c:order val="11"/>
          <c:tx>
            <c:strRef>
              <c:f>BlackViewingCone!$D$92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BlackViewingCone!$E$92:$U$92</c:f>
              <c:numCache/>
            </c:numRef>
          </c:val>
        </c:ser>
        <c:ser>
          <c:idx val="12"/>
          <c:order val="12"/>
          <c:tx>
            <c:strRef>
              <c:f>BlackViewingCone!$D$93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BlackViewingCone!$E$93:$U$93</c:f>
              <c:numCache/>
            </c:numRef>
          </c:val>
        </c:ser>
        <c:ser>
          <c:idx val="13"/>
          <c:order val="13"/>
          <c:tx>
            <c:strRef>
              <c:f>BlackViewingCone!$D$94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BlackViewingCone!$E$94:$U$94</c:f>
              <c:numCache/>
            </c:numRef>
          </c:val>
        </c:ser>
        <c:ser>
          <c:idx val="14"/>
          <c:order val="14"/>
          <c:tx>
            <c:strRef>
              <c:f>BlackViewingCone!$D$95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BlackViewingCone!$E$95:$U$95</c:f>
              <c:numCache/>
            </c:numRef>
          </c:val>
        </c:ser>
        <c:ser>
          <c:idx val="15"/>
          <c:order val="15"/>
          <c:tx>
            <c:strRef>
              <c:f>BlackViewingCone!$D$96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BlackViewingCone!$E$96:$U$96</c:f>
              <c:numCache/>
            </c:numRef>
          </c:val>
        </c:ser>
        <c:ser>
          <c:idx val="16"/>
          <c:order val="16"/>
          <c:tx>
            <c:strRef>
              <c:f>BlackViewingCone!$D$97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BlackViewingCone!$E$97:$U$97</c:f>
              <c:numCache/>
            </c:numRef>
          </c:val>
        </c:ser>
        <c:axId val="48030963"/>
        <c:axId val="29625484"/>
        <c:axId val="65302765"/>
      </c:surface3DChart>
      <c:catAx>
        <c:axId val="48030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Horz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625484"/>
        <c:crosses val="autoZero"/>
        <c:auto val="1"/>
        <c:lblOffset val="100"/>
        <c:noMultiLvlLbl val="0"/>
      </c:catAx>
      <c:valAx>
        <c:axId val="296254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
cd/m^2</a:t>
                </a:r>
              </a:p>
            </c:rich>
          </c:tx>
          <c:layout>
            <c:manualLayout>
              <c:xMode val="factor"/>
              <c:yMode val="factor"/>
              <c:x val="0.00625"/>
              <c:y val="0.02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030963"/>
        <c:crossesAt val="1"/>
        <c:crossBetween val="between"/>
        <c:dispUnits/>
      </c:valAx>
      <c:serAx>
        <c:axId val="65302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Vert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62548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"/>
          <c:y val="0.18625"/>
          <c:w val="0.10325"/>
          <c:h val="0.58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Viewing Angle Surface Plot (Reverse Angle)</a:t>
            </a:r>
          </a:p>
        </c:rich>
      </c:tx>
      <c:layout>
        <c:manualLayout>
          <c:xMode val="factor"/>
          <c:yMode val="factor"/>
          <c:x val="-0.04125"/>
          <c:y val="-0.01875"/>
        </c:manualLayout>
      </c:layout>
      <c:spPr>
        <a:noFill/>
        <a:ln>
          <a:noFill/>
        </a:ln>
      </c:spPr>
    </c:title>
    <c:view3D>
      <c:rotX val="30"/>
      <c:rotY val="225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63"/>
          <c:w val="0.91825"/>
          <c:h val="0.937"/>
        </c:manualLayout>
      </c:layout>
      <c:surface3DChart>
        <c:ser>
          <c:idx val="0"/>
          <c:order val="0"/>
          <c:tx>
            <c:strRef>
              <c:f>BlackViewingCone!$D$81</c:f>
              <c:strCache>
                <c:ptCount val="1"/>
                <c:pt idx="0">
                  <c:v>-80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BlackViewingCone!$E$81:$U$81</c:f>
              <c:numCache/>
            </c:numRef>
          </c:val>
        </c:ser>
        <c:ser>
          <c:idx val="1"/>
          <c:order val="1"/>
          <c:tx>
            <c:strRef>
              <c:f>BlackViewingCone!$D$82</c:f>
              <c:strCache>
                <c:ptCount val="1"/>
                <c:pt idx="0">
                  <c:v>-70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BlackViewingCone!$E$82:$U$82</c:f>
              <c:numCache/>
            </c:numRef>
          </c:val>
        </c:ser>
        <c:ser>
          <c:idx val="2"/>
          <c:order val="2"/>
          <c:tx>
            <c:strRef>
              <c:f>BlackViewingCone!$D$83</c:f>
              <c:strCache>
                <c:ptCount val="1"/>
                <c:pt idx="0">
                  <c:v>-60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BlackViewingCone!$E$83:$U$83</c:f>
              <c:numCache/>
            </c:numRef>
          </c:val>
        </c:ser>
        <c:ser>
          <c:idx val="3"/>
          <c:order val="3"/>
          <c:tx>
            <c:strRef>
              <c:f>BlackViewingCone!$D$84</c:f>
              <c:strCache>
                <c:ptCount val="1"/>
                <c:pt idx="0">
                  <c:v>-50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BlackViewingCone!$E$84:$U$84</c:f>
              <c:numCache/>
            </c:numRef>
          </c:val>
        </c:ser>
        <c:ser>
          <c:idx val="4"/>
          <c:order val="4"/>
          <c:tx>
            <c:strRef>
              <c:f>BlackViewingCone!$D$85</c:f>
              <c:strCache>
                <c:ptCount val="1"/>
                <c:pt idx="0">
                  <c:v>-40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BlackViewingCone!$E$85:$U$85</c:f>
              <c:numCache/>
            </c:numRef>
          </c:val>
        </c:ser>
        <c:ser>
          <c:idx val="5"/>
          <c:order val="5"/>
          <c:tx>
            <c:strRef>
              <c:f>BlackViewingCone!$D$86</c:f>
              <c:strCache>
                <c:ptCount val="1"/>
                <c:pt idx="0">
                  <c:v>-30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BlackViewingCone!$E$86:$U$86</c:f>
              <c:numCache/>
            </c:numRef>
          </c:val>
        </c:ser>
        <c:ser>
          <c:idx val="6"/>
          <c:order val="6"/>
          <c:tx>
            <c:strRef>
              <c:f>BlackViewingCone!$D$87</c:f>
              <c:strCache>
                <c:ptCount val="1"/>
                <c:pt idx="0">
                  <c:v>-20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BlackViewingCone!$E$87:$U$87</c:f>
              <c:numCache/>
            </c:numRef>
          </c:val>
        </c:ser>
        <c:ser>
          <c:idx val="7"/>
          <c:order val="7"/>
          <c:tx>
            <c:strRef>
              <c:f>BlackViewingCone!$D$88</c:f>
              <c:strCache>
                <c:ptCount val="1"/>
                <c:pt idx="0">
                  <c:v>-10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BlackViewingCone!$E$88:$U$88</c:f>
              <c:numCache/>
            </c:numRef>
          </c:val>
        </c:ser>
        <c:ser>
          <c:idx val="8"/>
          <c:order val="8"/>
          <c:tx>
            <c:strRef>
              <c:f>BlackViewingCone!$D$89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BlackViewingCone!$E$89:$U$89</c:f>
              <c:numCache/>
            </c:numRef>
          </c:val>
        </c:ser>
        <c:ser>
          <c:idx val="9"/>
          <c:order val="9"/>
          <c:tx>
            <c:strRef>
              <c:f>BlackViewingCone!$D$90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BlackViewingCone!$E$90:$U$90</c:f>
              <c:numCache/>
            </c:numRef>
          </c:val>
        </c:ser>
        <c:ser>
          <c:idx val="10"/>
          <c:order val="10"/>
          <c:tx>
            <c:strRef>
              <c:f>BlackViewingCone!$D$91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BlackViewingCone!$E$91:$U$91</c:f>
              <c:numCache/>
            </c:numRef>
          </c:val>
        </c:ser>
        <c:ser>
          <c:idx val="11"/>
          <c:order val="11"/>
          <c:tx>
            <c:strRef>
              <c:f>BlackViewingCone!$D$92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BlackViewingCone!$E$92:$U$92</c:f>
              <c:numCache/>
            </c:numRef>
          </c:val>
        </c:ser>
        <c:ser>
          <c:idx val="12"/>
          <c:order val="12"/>
          <c:tx>
            <c:strRef>
              <c:f>BlackViewingCone!$D$93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BlackViewingCone!$E$93:$U$93</c:f>
              <c:numCache/>
            </c:numRef>
          </c:val>
        </c:ser>
        <c:ser>
          <c:idx val="13"/>
          <c:order val="13"/>
          <c:tx>
            <c:strRef>
              <c:f>BlackViewingCone!$D$94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BlackViewingCone!$E$94:$U$94</c:f>
              <c:numCache/>
            </c:numRef>
          </c:val>
        </c:ser>
        <c:ser>
          <c:idx val="14"/>
          <c:order val="14"/>
          <c:tx>
            <c:strRef>
              <c:f>BlackViewingCone!$D$95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BlackViewingCone!$E$95:$U$95</c:f>
              <c:numCache/>
            </c:numRef>
          </c:val>
        </c:ser>
        <c:ser>
          <c:idx val="15"/>
          <c:order val="15"/>
          <c:tx>
            <c:strRef>
              <c:f>BlackViewingCone!$D$96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BlackViewingCone!$E$96:$U$96</c:f>
              <c:numCache/>
            </c:numRef>
          </c:val>
        </c:ser>
        <c:ser>
          <c:idx val="16"/>
          <c:order val="16"/>
          <c:tx>
            <c:strRef>
              <c:f>BlackViewingCone!$D$97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BlackViewingCone!$E$97:$U$97</c:f>
              <c:numCache/>
            </c:numRef>
          </c:val>
        </c:ser>
        <c:axId val="50853974"/>
        <c:axId val="55032583"/>
        <c:axId val="25531200"/>
      </c:surface3DChart>
      <c:catAx>
        <c:axId val="50853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Horz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032583"/>
        <c:crosses val="autoZero"/>
        <c:auto val="1"/>
        <c:lblOffset val="100"/>
        <c:noMultiLvlLbl val="0"/>
      </c:catAx>
      <c:valAx>
        <c:axId val="550325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
cd/m^2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853974"/>
        <c:crossesAt val="1"/>
        <c:crossBetween val="between"/>
        <c:dispUnits/>
      </c:valAx>
      <c:serAx>
        <c:axId val="25531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Vert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03258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6"/>
          <c:y val="0.19725"/>
          <c:w val="0.10225"/>
          <c:h val="0.58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Viewing Angle Contour Plot</a:t>
            </a:r>
          </a:p>
        </c:rich>
      </c:tx>
      <c:layout>
        <c:manualLayout>
          <c:xMode val="factor"/>
          <c:yMode val="factor"/>
          <c:x val="-0.084"/>
          <c:y val="-0.0205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"/>
          <c:y val="0.03975"/>
          <c:w val="0.83275"/>
          <c:h val="0.96025"/>
        </c:manualLayout>
      </c:layout>
      <c:surfaceChart>
        <c:ser>
          <c:idx val="0"/>
          <c:order val="0"/>
          <c:tx>
            <c:strRef>
              <c:f>BlackViewingCone!$D$81</c:f>
              <c:strCache>
                <c:ptCount val="1"/>
                <c:pt idx="0">
                  <c:v>-80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BlackViewingCone!$E$81:$U$81</c:f>
              <c:numCache/>
            </c:numRef>
          </c:val>
        </c:ser>
        <c:ser>
          <c:idx val="1"/>
          <c:order val="1"/>
          <c:tx>
            <c:strRef>
              <c:f>BlackViewingCone!$D$82</c:f>
              <c:strCache>
                <c:ptCount val="1"/>
                <c:pt idx="0">
                  <c:v>-70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BlackViewingCone!$E$82:$U$82</c:f>
              <c:numCache/>
            </c:numRef>
          </c:val>
        </c:ser>
        <c:ser>
          <c:idx val="2"/>
          <c:order val="2"/>
          <c:tx>
            <c:strRef>
              <c:f>BlackViewingCone!$D$83</c:f>
              <c:strCache>
                <c:ptCount val="1"/>
                <c:pt idx="0">
                  <c:v>-60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BlackViewingCone!$E$83:$U$83</c:f>
              <c:numCache/>
            </c:numRef>
          </c:val>
        </c:ser>
        <c:ser>
          <c:idx val="3"/>
          <c:order val="3"/>
          <c:tx>
            <c:strRef>
              <c:f>BlackViewingCone!$D$84</c:f>
              <c:strCache>
                <c:ptCount val="1"/>
                <c:pt idx="0">
                  <c:v>-50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BlackViewingCone!$E$84:$U$84</c:f>
              <c:numCache/>
            </c:numRef>
          </c:val>
        </c:ser>
        <c:ser>
          <c:idx val="4"/>
          <c:order val="4"/>
          <c:tx>
            <c:strRef>
              <c:f>BlackViewingCone!$D$85</c:f>
              <c:strCache>
                <c:ptCount val="1"/>
                <c:pt idx="0">
                  <c:v>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BlackViewingCone!$E$85:$U$85</c:f>
              <c:numCache/>
            </c:numRef>
          </c:val>
        </c:ser>
        <c:ser>
          <c:idx val="5"/>
          <c:order val="5"/>
          <c:tx>
            <c:strRef>
              <c:f>BlackViewingCone!$D$86</c:f>
              <c:strCache>
                <c:ptCount val="1"/>
                <c:pt idx="0">
                  <c:v>-30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BlackViewingCone!$E$86:$U$86</c:f>
              <c:numCache/>
            </c:numRef>
          </c:val>
        </c:ser>
        <c:ser>
          <c:idx val="6"/>
          <c:order val="6"/>
          <c:tx>
            <c:strRef>
              <c:f>BlackViewingCone!$D$87</c:f>
              <c:strCache>
                <c:ptCount val="1"/>
                <c:pt idx="0">
                  <c:v>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BlackViewingCone!$E$87:$U$87</c:f>
              <c:numCache/>
            </c:numRef>
          </c:val>
        </c:ser>
        <c:ser>
          <c:idx val="7"/>
          <c:order val="7"/>
          <c:tx>
            <c:strRef>
              <c:f>BlackViewingCone!$D$88</c:f>
              <c:strCache>
                <c:ptCount val="1"/>
                <c:pt idx="0">
                  <c:v>-10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BlackViewingCone!$E$88:$U$88</c:f>
              <c:numCache/>
            </c:numRef>
          </c:val>
        </c:ser>
        <c:ser>
          <c:idx val="8"/>
          <c:order val="8"/>
          <c:tx>
            <c:strRef>
              <c:f>BlackViewingCone!$D$89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BlackViewingCone!$E$89:$U$89</c:f>
              <c:numCache/>
            </c:numRef>
          </c:val>
        </c:ser>
        <c:ser>
          <c:idx val="9"/>
          <c:order val="9"/>
          <c:tx>
            <c:strRef>
              <c:f>BlackViewingCone!$D$90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BlackViewingCone!$E$90:$U$90</c:f>
              <c:numCache/>
            </c:numRef>
          </c:val>
        </c:ser>
        <c:ser>
          <c:idx val="10"/>
          <c:order val="10"/>
          <c:tx>
            <c:strRef>
              <c:f>BlackViewingCone!$D$91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BlackViewingCone!$E$91:$U$91</c:f>
              <c:numCache/>
            </c:numRef>
          </c:val>
        </c:ser>
        <c:ser>
          <c:idx val="11"/>
          <c:order val="11"/>
          <c:tx>
            <c:strRef>
              <c:f>BlackViewingCone!$D$92</c:f>
              <c:strCache>
                <c:ptCount val="1"/>
                <c:pt idx="0">
                  <c:v>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BlackViewingCone!$E$92:$U$92</c:f>
              <c:numCache/>
            </c:numRef>
          </c:val>
        </c:ser>
        <c:ser>
          <c:idx val="12"/>
          <c:order val="12"/>
          <c:tx>
            <c:strRef>
              <c:f>BlackViewingCone!$D$93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BlackViewingCone!$E$93:$U$93</c:f>
              <c:numCache/>
            </c:numRef>
          </c:val>
        </c:ser>
        <c:ser>
          <c:idx val="13"/>
          <c:order val="13"/>
          <c:tx>
            <c:strRef>
              <c:f>BlackViewingCone!$D$94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BlackViewingCone!$E$94:$U$94</c:f>
              <c:numCache/>
            </c:numRef>
          </c:val>
        </c:ser>
        <c:ser>
          <c:idx val="14"/>
          <c:order val="14"/>
          <c:tx>
            <c:strRef>
              <c:f>BlackViewingCone!$D$95</c:f>
              <c:strCache>
                <c:ptCount val="1"/>
                <c:pt idx="0">
                  <c:v>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BlackViewingCone!$E$95:$U$95</c:f>
              <c:numCache/>
            </c:numRef>
          </c:val>
        </c:ser>
        <c:ser>
          <c:idx val="15"/>
          <c:order val="15"/>
          <c:tx>
            <c:strRef>
              <c:f>BlackViewingCone!$D$96</c:f>
              <c:strCache>
                <c:ptCount val="1"/>
                <c:pt idx="0">
                  <c:v>70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BlackViewingCone!$E$96:$U$96</c:f>
              <c:numCache/>
            </c:numRef>
          </c:val>
        </c:ser>
        <c:ser>
          <c:idx val="16"/>
          <c:order val="16"/>
          <c:tx>
            <c:strRef>
              <c:f>BlackViewingCone!$D$97</c:f>
              <c:strCache>
                <c:ptCount val="1"/>
                <c:pt idx="0">
                  <c:v>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BlackViewingCone!$E$97:$U$97</c:f>
              <c:numCache/>
            </c:numRef>
          </c:val>
        </c:ser>
        <c:axId val="28454209"/>
        <c:axId val="54761290"/>
        <c:axId val="23089563"/>
      </c:surfaceChart>
      <c:catAx>
        <c:axId val="28454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Horz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761290"/>
        <c:crosses val="autoZero"/>
        <c:auto val="1"/>
        <c:lblOffset val="100"/>
        <c:tickLblSkip val="1"/>
        <c:noMultiLvlLbl val="0"/>
      </c:catAx>
      <c:valAx>
        <c:axId val="54761290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454209"/>
        <c:crossesAt val="1"/>
        <c:crossBetween val="midCat"/>
        <c:dispUnits/>
        <c:majorUnit val="0.1"/>
        <c:minorUnit val="0.02"/>
      </c:valAx>
      <c:serAx>
        <c:axId val="2308956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Vert</a:t>
                </a:r>
              </a:p>
            </c:rich>
          </c:tx>
          <c:layout>
            <c:manualLayout>
              <c:xMode val="factor"/>
              <c:yMode val="factor"/>
              <c:x val="0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76129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25"/>
          <c:y val="0.0235"/>
          <c:w val="0.1675"/>
          <c:h val="0.94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Horizontal Viewing Angle Profile</a:t>
            </a:r>
          </a:p>
        </c:rich>
      </c:tx>
      <c:layout>
        <c:manualLayout>
          <c:xMode val="factor"/>
          <c:yMode val="factor"/>
          <c:x val="-0.05575"/>
          <c:y val="-0.01875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>
        <c:manualLayout>
          <c:xMode val="edge"/>
          <c:yMode val="edge"/>
          <c:x val="0"/>
          <c:y val="0.05125"/>
          <c:w val="0.867"/>
          <c:h val="0.94875"/>
        </c:manualLayout>
      </c:layout>
      <c:surface3DChart>
        <c:ser>
          <c:idx val="0"/>
          <c:order val="0"/>
          <c:tx>
            <c:strRef>
              <c:f>BlackViewingCone!$D$81</c:f>
              <c:strCache>
                <c:ptCount val="1"/>
                <c:pt idx="0">
                  <c:v>-80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BlackViewingCone!$E$81:$U$81</c:f>
              <c:numCache/>
            </c:numRef>
          </c:val>
        </c:ser>
        <c:ser>
          <c:idx val="1"/>
          <c:order val="1"/>
          <c:tx>
            <c:strRef>
              <c:f>BlackViewingCone!$D$82</c:f>
              <c:strCache>
                <c:ptCount val="1"/>
                <c:pt idx="0">
                  <c:v>-70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BlackViewingCone!$E$82:$U$82</c:f>
              <c:numCache/>
            </c:numRef>
          </c:val>
        </c:ser>
        <c:ser>
          <c:idx val="2"/>
          <c:order val="2"/>
          <c:tx>
            <c:strRef>
              <c:f>BlackViewingCone!$D$83</c:f>
              <c:strCache>
                <c:ptCount val="1"/>
                <c:pt idx="0">
                  <c:v>-60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BlackViewingCone!$E$83:$U$83</c:f>
              <c:numCache/>
            </c:numRef>
          </c:val>
        </c:ser>
        <c:ser>
          <c:idx val="3"/>
          <c:order val="3"/>
          <c:tx>
            <c:strRef>
              <c:f>BlackViewingCone!$D$84</c:f>
              <c:strCache>
                <c:ptCount val="1"/>
                <c:pt idx="0">
                  <c:v>-50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BlackViewingCone!$E$84:$U$84</c:f>
              <c:numCache/>
            </c:numRef>
          </c:val>
        </c:ser>
        <c:ser>
          <c:idx val="4"/>
          <c:order val="4"/>
          <c:tx>
            <c:strRef>
              <c:f>BlackViewingCone!$D$85</c:f>
              <c:strCache>
                <c:ptCount val="1"/>
                <c:pt idx="0">
                  <c:v>-40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BlackViewingCone!$E$85:$U$85</c:f>
              <c:numCache/>
            </c:numRef>
          </c:val>
        </c:ser>
        <c:ser>
          <c:idx val="5"/>
          <c:order val="5"/>
          <c:tx>
            <c:strRef>
              <c:f>BlackViewingCone!$D$86</c:f>
              <c:strCache>
                <c:ptCount val="1"/>
                <c:pt idx="0">
                  <c:v>-30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BlackViewingCone!$E$86:$U$86</c:f>
              <c:numCache/>
            </c:numRef>
          </c:val>
        </c:ser>
        <c:ser>
          <c:idx val="6"/>
          <c:order val="6"/>
          <c:tx>
            <c:strRef>
              <c:f>BlackViewingCone!$D$87</c:f>
              <c:strCache>
                <c:ptCount val="1"/>
                <c:pt idx="0">
                  <c:v>-20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BlackViewingCone!$E$87:$U$87</c:f>
              <c:numCache/>
            </c:numRef>
          </c:val>
        </c:ser>
        <c:ser>
          <c:idx val="7"/>
          <c:order val="7"/>
          <c:tx>
            <c:strRef>
              <c:f>BlackViewingCone!$D$88</c:f>
              <c:strCache>
                <c:ptCount val="1"/>
                <c:pt idx="0">
                  <c:v>-10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BlackViewingCone!$E$88:$U$88</c:f>
              <c:numCache/>
            </c:numRef>
          </c:val>
        </c:ser>
        <c:ser>
          <c:idx val="8"/>
          <c:order val="8"/>
          <c:tx>
            <c:strRef>
              <c:f>BlackViewingCone!$D$89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BlackViewingCone!$E$89:$U$89</c:f>
              <c:numCache/>
            </c:numRef>
          </c:val>
        </c:ser>
        <c:ser>
          <c:idx val="9"/>
          <c:order val="9"/>
          <c:tx>
            <c:strRef>
              <c:f>BlackViewingCone!$D$90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BlackViewingCone!$E$90:$U$90</c:f>
              <c:numCache/>
            </c:numRef>
          </c:val>
        </c:ser>
        <c:ser>
          <c:idx val="10"/>
          <c:order val="10"/>
          <c:tx>
            <c:strRef>
              <c:f>BlackViewingCone!$D$91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BlackViewingCone!$E$91:$U$91</c:f>
              <c:numCache/>
            </c:numRef>
          </c:val>
        </c:ser>
        <c:ser>
          <c:idx val="11"/>
          <c:order val="11"/>
          <c:tx>
            <c:strRef>
              <c:f>BlackViewingCone!$D$92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BlackViewingCone!$E$92:$U$92</c:f>
              <c:numCache/>
            </c:numRef>
          </c:val>
        </c:ser>
        <c:ser>
          <c:idx val="12"/>
          <c:order val="12"/>
          <c:tx>
            <c:strRef>
              <c:f>BlackViewingCone!$D$93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BlackViewingCone!$E$93:$U$93</c:f>
              <c:numCache/>
            </c:numRef>
          </c:val>
        </c:ser>
        <c:ser>
          <c:idx val="13"/>
          <c:order val="13"/>
          <c:tx>
            <c:strRef>
              <c:f>BlackViewingCone!$D$94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BlackViewingCone!$E$94:$U$94</c:f>
              <c:numCache/>
            </c:numRef>
          </c:val>
        </c:ser>
        <c:ser>
          <c:idx val="14"/>
          <c:order val="14"/>
          <c:tx>
            <c:strRef>
              <c:f>BlackViewingCone!$D$95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BlackViewingCone!$E$95:$U$95</c:f>
              <c:numCache/>
            </c:numRef>
          </c:val>
        </c:ser>
        <c:ser>
          <c:idx val="15"/>
          <c:order val="15"/>
          <c:tx>
            <c:strRef>
              <c:f>BlackViewingCone!$D$96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BlackViewingCone!$E$96:$U$96</c:f>
              <c:numCache/>
            </c:numRef>
          </c:val>
        </c:ser>
        <c:ser>
          <c:idx val="16"/>
          <c:order val="16"/>
          <c:tx>
            <c:strRef>
              <c:f>BlackViewingCone!$D$97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BlackViewingCone!$E$80:$U$80</c:f>
              <c:numCache/>
            </c:numRef>
          </c:cat>
          <c:val>
            <c:numRef>
              <c:f>BlackViewingCone!$E$97:$U$97</c:f>
              <c:numCache/>
            </c:numRef>
          </c:val>
        </c:ser>
        <c:axId val="6479476"/>
        <c:axId val="58315285"/>
        <c:axId val="55075518"/>
      </c:surface3DChart>
      <c:catAx>
        <c:axId val="6479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Horizontal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15285"/>
        <c:crosses val="autoZero"/>
        <c:auto val="1"/>
        <c:lblOffset val="100"/>
        <c:noMultiLvlLbl val="0"/>
      </c:catAx>
      <c:valAx>
        <c:axId val="583152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79476"/>
        <c:crossesAt val="1"/>
        <c:crossBetween val="midCat"/>
        <c:dispUnits/>
      </c:valAx>
      <c:serAx>
        <c:axId val="55075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1528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7"/>
          <c:y val="0.0235"/>
          <c:w val="0.173"/>
          <c:h val="0.94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28</xdr:row>
      <xdr:rowOff>76200</xdr:rowOff>
    </xdr:from>
    <xdr:to>
      <xdr:col>30</xdr:col>
      <xdr:colOff>342900</xdr:colOff>
      <xdr:row>51</xdr:row>
      <xdr:rowOff>95250</xdr:rowOff>
    </xdr:to>
    <xdr:grpSp>
      <xdr:nvGrpSpPr>
        <xdr:cNvPr id="1" name="Group 13"/>
        <xdr:cNvGrpSpPr>
          <a:grpSpLocks/>
        </xdr:cNvGrpSpPr>
      </xdr:nvGrpSpPr>
      <xdr:grpSpPr>
        <a:xfrm>
          <a:off x="676275" y="4610100"/>
          <a:ext cx="14239875" cy="3743325"/>
          <a:chOff x="94" y="612"/>
          <a:chExt cx="1247" cy="328"/>
        </a:xfrm>
        <a:solidFill>
          <a:srgbClr val="FFFFFF"/>
        </a:solidFill>
      </xdr:grpSpPr>
      <xdr:pic>
        <xdr:nvPicPr>
          <xdr:cNvPr id="2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4" y="613"/>
            <a:ext cx="413" cy="3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11" y="613"/>
            <a:ext cx="413" cy="3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28" y="612"/>
            <a:ext cx="413" cy="3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161925</xdr:colOff>
      <xdr:row>2</xdr:row>
      <xdr:rowOff>57150</xdr:rowOff>
    </xdr:from>
    <xdr:to>
      <xdr:col>4</xdr:col>
      <xdr:colOff>352425</xdr:colOff>
      <xdr:row>4</xdr:row>
      <xdr:rowOff>114300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3475" y="381000"/>
          <a:ext cx="1162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37</xdr:row>
      <xdr:rowOff>0</xdr:rowOff>
    </xdr:from>
    <xdr:to>
      <xdr:col>15</xdr:col>
      <xdr:colOff>438150</xdr:colOff>
      <xdr:row>71</xdr:row>
      <xdr:rowOff>66675</xdr:rowOff>
    </xdr:to>
    <xdr:graphicFrame>
      <xdr:nvGraphicFramePr>
        <xdr:cNvPr id="1" name="Chart 9"/>
        <xdr:cNvGraphicFramePr/>
      </xdr:nvGraphicFramePr>
      <xdr:xfrm>
        <a:off x="590550" y="5991225"/>
        <a:ext cx="7134225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66675</xdr:colOff>
      <xdr:row>37</xdr:row>
      <xdr:rowOff>0</xdr:rowOff>
    </xdr:from>
    <xdr:to>
      <xdr:col>30</xdr:col>
      <xdr:colOff>352425</xdr:colOff>
      <xdr:row>71</xdr:row>
      <xdr:rowOff>76200</xdr:rowOff>
    </xdr:to>
    <xdr:graphicFrame>
      <xdr:nvGraphicFramePr>
        <xdr:cNvPr id="2" name="Chart 12"/>
        <xdr:cNvGraphicFramePr/>
      </xdr:nvGraphicFramePr>
      <xdr:xfrm>
        <a:off x="7839075" y="5991225"/>
        <a:ext cx="7086600" cy="558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11</xdr:row>
      <xdr:rowOff>28575</xdr:rowOff>
    </xdr:from>
    <xdr:to>
      <xdr:col>10</xdr:col>
      <xdr:colOff>400050</xdr:colOff>
      <xdr:row>34</xdr:row>
      <xdr:rowOff>85725</xdr:rowOff>
    </xdr:to>
    <xdr:graphicFrame>
      <xdr:nvGraphicFramePr>
        <xdr:cNvPr id="3" name="Chart 10"/>
        <xdr:cNvGraphicFramePr/>
      </xdr:nvGraphicFramePr>
      <xdr:xfrm>
        <a:off x="523875" y="1809750"/>
        <a:ext cx="473392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47625</xdr:colOff>
      <xdr:row>11</xdr:row>
      <xdr:rowOff>28575</xdr:rowOff>
    </xdr:from>
    <xdr:to>
      <xdr:col>20</xdr:col>
      <xdr:colOff>419100</xdr:colOff>
      <xdr:row>34</xdr:row>
      <xdr:rowOff>95250</xdr:rowOff>
    </xdr:to>
    <xdr:graphicFrame>
      <xdr:nvGraphicFramePr>
        <xdr:cNvPr id="4" name="Chart 14"/>
        <xdr:cNvGraphicFramePr/>
      </xdr:nvGraphicFramePr>
      <xdr:xfrm>
        <a:off x="5391150" y="1809750"/>
        <a:ext cx="47434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66675</xdr:colOff>
      <xdr:row>11</xdr:row>
      <xdr:rowOff>28575</xdr:rowOff>
    </xdr:from>
    <xdr:to>
      <xdr:col>30</xdr:col>
      <xdr:colOff>447675</xdr:colOff>
      <xdr:row>34</xdr:row>
      <xdr:rowOff>104775</xdr:rowOff>
    </xdr:to>
    <xdr:graphicFrame>
      <xdr:nvGraphicFramePr>
        <xdr:cNvPr id="5" name="Chart 15"/>
        <xdr:cNvGraphicFramePr/>
      </xdr:nvGraphicFramePr>
      <xdr:xfrm>
        <a:off x="10267950" y="1809750"/>
        <a:ext cx="4752975" cy="3800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161925</xdr:colOff>
      <xdr:row>2</xdr:row>
      <xdr:rowOff>57150</xdr:rowOff>
    </xdr:from>
    <xdr:to>
      <xdr:col>4</xdr:col>
      <xdr:colOff>352425</xdr:colOff>
      <xdr:row>4</xdr:row>
      <xdr:rowOff>114300</xdr:rowOff>
    </xdr:to>
    <xdr:pic>
      <xdr:nvPicPr>
        <xdr:cNvPr id="6" name="Picture 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33475" y="381000"/>
          <a:ext cx="1162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37</xdr:row>
      <xdr:rowOff>0</xdr:rowOff>
    </xdr:from>
    <xdr:to>
      <xdr:col>15</xdr:col>
      <xdr:colOff>438150</xdr:colOff>
      <xdr:row>71</xdr:row>
      <xdr:rowOff>66675</xdr:rowOff>
    </xdr:to>
    <xdr:graphicFrame>
      <xdr:nvGraphicFramePr>
        <xdr:cNvPr id="1" name="Chart 1"/>
        <xdr:cNvGraphicFramePr/>
      </xdr:nvGraphicFramePr>
      <xdr:xfrm>
        <a:off x="590550" y="5991225"/>
        <a:ext cx="7134225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66675</xdr:colOff>
      <xdr:row>37</xdr:row>
      <xdr:rowOff>0</xdr:rowOff>
    </xdr:from>
    <xdr:to>
      <xdr:col>30</xdr:col>
      <xdr:colOff>352425</xdr:colOff>
      <xdr:row>71</xdr:row>
      <xdr:rowOff>76200</xdr:rowOff>
    </xdr:to>
    <xdr:graphicFrame>
      <xdr:nvGraphicFramePr>
        <xdr:cNvPr id="2" name="Chart 2"/>
        <xdr:cNvGraphicFramePr/>
      </xdr:nvGraphicFramePr>
      <xdr:xfrm>
        <a:off x="7839075" y="5991225"/>
        <a:ext cx="7086600" cy="558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11</xdr:row>
      <xdr:rowOff>28575</xdr:rowOff>
    </xdr:from>
    <xdr:to>
      <xdr:col>10</xdr:col>
      <xdr:colOff>400050</xdr:colOff>
      <xdr:row>34</xdr:row>
      <xdr:rowOff>85725</xdr:rowOff>
    </xdr:to>
    <xdr:graphicFrame>
      <xdr:nvGraphicFramePr>
        <xdr:cNvPr id="3" name="Chart 3"/>
        <xdr:cNvGraphicFramePr/>
      </xdr:nvGraphicFramePr>
      <xdr:xfrm>
        <a:off x="523875" y="1809750"/>
        <a:ext cx="473392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47625</xdr:colOff>
      <xdr:row>11</xdr:row>
      <xdr:rowOff>28575</xdr:rowOff>
    </xdr:from>
    <xdr:to>
      <xdr:col>20</xdr:col>
      <xdr:colOff>419100</xdr:colOff>
      <xdr:row>34</xdr:row>
      <xdr:rowOff>95250</xdr:rowOff>
    </xdr:to>
    <xdr:graphicFrame>
      <xdr:nvGraphicFramePr>
        <xdr:cNvPr id="4" name="Chart 4"/>
        <xdr:cNvGraphicFramePr/>
      </xdr:nvGraphicFramePr>
      <xdr:xfrm>
        <a:off x="5391150" y="1809750"/>
        <a:ext cx="47434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66675</xdr:colOff>
      <xdr:row>11</xdr:row>
      <xdr:rowOff>28575</xdr:rowOff>
    </xdr:from>
    <xdr:to>
      <xdr:col>30</xdr:col>
      <xdr:colOff>447675</xdr:colOff>
      <xdr:row>34</xdr:row>
      <xdr:rowOff>104775</xdr:rowOff>
    </xdr:to>
    <xdr:graphicFrame>
      <xdr:nvGraphicFramePr>
        <xdr:cNvPr id="5" name="Chart 5"/>
        <xdr:cNvGraphicFramePr/>
      </xdr:nvGraphicFramePr>
      <xdr:xfrm>
        <a:off x="10267950" y="1809750"/>
        <a:ext cx="4752975" cy="3800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161925</xdr:colOff>
      <xdr:row>2</xdr:row>
      <xdr:rowOff>57150</xdr:rowOff>
    </xdr:from>
    <xdr:to>
      <xdr:col>4</xdr:col>
      <xdr:colOff>352425</xdr:colOff>
      <xdr:row>4</xdr:row>
      <xdr:rowOff>114300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33475" y="381000"/>
          <a:ext cx="1162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37</xdr:row>
      <xdr:rowOff>0</xdr:rowOff>
    </xdr:from>
    <xdr:to>
      <xdr:col>15</xdr:col>
      <xdr:colOff>438150</xdr:colOff>
      <xdr:row>71</xdr:row>
      <xdr:rowOff>66675</xdr:rowOff>
    </xdr:to>
    <xdr:graphicFrame>
      <xdr:nvGraphicFramePr>
        <xdr:cNvPr id="1" name="Chart 1"/>
        <xdr:cNvGraphicFramePr/>
      </xdr:nvGraphicFramePr>
      <xdr:xfrm>
        <a:off x="590550" y="5991225"/>
        <a:ext cx="7134225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66675</xdr:colOff>
      <xdr:row>37</xdr:row>
      <xdr:rowOff>0</xdr:rowOff>
    </xdr:from>
    <xdr:to>
      <xdr:col>30</xdr:col>
      <xdr:colOff>352425</xdr:colOff>
      <xdr:row>71</xdr:row>
      <xdr:rowOff>76200</xdr:rowOff>
    </xdr:to>
    <xdr:graphicFrame>
      <xdr:nvGraphicFramePr>
        <xdr:cNvPr id="2" name="Chart 2"/>
        <xdr:cNvGraphicFramePr/>
      </xdr:nvGraphicFramePr>
      <xdr:xfrm>
        <a:off x="7839075" y="5991225"/>
        <a:ext cx="7086600" cy="558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11</xdr:row>
      <xdr:rowOff>28575</xdr:rowOff>
    </xdr:from>
    <xdr:to>
      <xdr:col>10</xdr:col>
      <xdr:colOff>400050</xdr:colOff>
      <xdr:row>34</xdr:row>
      <xdr:rowOff>85725</xdr:rowOff>
    </xdr:to>
    <xdr:graphicFrame>
      <xdr:nvGraphicFramePr>
        <xdr:cNvPr id="3" name="Chart 3"/>
        <xdr:cNvGraphicFramePr/>
      </xdr:nvGraphicFramePr>
      <xdr:xfrm>
        <a:off x="523875" y="1809750"/>
        <a:ext cx="473392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47625</xdr:colOff>
      <xdr:row>11</xdr:row>
      <xdr:rowOff>28575</xdr:rowOff>
    </xdr:from>
    <xdr:to>
      <xdr:col>20</xdr:col>
      <xdr:colOff>419100</xdr:colOff>
      <xdr:row>34</xdr:row>
      <xdr:rowOff>95250</xdr:rowOff>
    </xdr:to>
    <xdr:graphicFrame>
      <xdr:nvGraphicFramePr>
        <xdr:cNvPr id="4" name="Chart 4"/>
        <xdr:cNvGraphicFramePr/>
      </xdr:nvGraphicFramePr>
      <xdr:xfrm>
        <a:off x="5391150" y="1809750"/>
        <a:ext cx="47434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66675</xdr:colOff>
      <xdr:row>11</xdr:row>
      <xdr:rowOff>28575</xdr:rowOff>
    </xdr:from>
    <xdr:to>
      <xdr:col>30</xdr:col>
      <xdr:colOff>447675</xdr:colOff>
      <xdr:row>34</xdr:row>
      <xdr:rowOff>104775</xdr:rowOff>
    </xdr:to>
    <xdr:graphicFrame>
      <xdr:nvGraphicFramePr>
        <xdr:cNvPr id="5" name="Chart 5"/>
        <xdr:cNvGraphicFramePr/>
      </xdr:nvGraphicFramePr>
      <xdr:xfrm>
        <a:off x="10267950" y="1809750"/>
        <a:ext cx="4752975" cy="3800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161925</xdr:colOff>
      <xdr:row>2</xdr:row>
      <xdr:rowOff>57150</xdr:rowOff>
    </xdr:from>
    <xdr:to>
      <xdr:col>4</xdr:col>
      <xdr:colOff>352425</xdr:colOff>
      <xdr:row>4</xdr:row>
      <xdr:rowOff>114300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33475" y="381000"/>
          <a:ext cx="1162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41</xdr:row>
      <xdr:rowOff>19050</xdr:rowOff>
    </xdr:from>
    <xdr:to>
      <xdr:col>15</xdr:col>
      <xdr:colOff>85725</xdr:colOff>
      <xdr:row>60</xdr:row>
      <xdr:rowOff>114300</xdr:rowOff>
    </xdr:to>
    <xdr:graphicFrame>
      <xdr:nvGraphicFramePr>
        <xdr:cNvPr id="1" name="Chart 2"/>
        <xdr:cNvGraphicFramePr/>
      </xdr:nvGraphicFramePr>
      <xdr:xfrm>
        <a:off x="952500" y="6657975"/>
        <a:ext cx="64293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41</xdr:row>
      <xdr:rowOff>9525</xdr:rowOff>
    </xdr:from>
    <xdr:to>
      <xdr:col>29</xdr:col>
      <xdr:colOff>123825</xdr:colOff>
      <xdr:row>60</xdr:row>
      <xdr:rowOff>114300</xdr:rowOff>
    </xdr:to>
    <xdr:graphicFrame>
      <xdr:nvGraphicFramePr>
        <xdr:cNvPr id="2" name="Chart 8"/>
        <xdr:cNvGraphicFramePr/>
      </xdr:nvGraphicFramePr>
      <xdr:xfrm>
        <a:off x="7781925" y="6648450"/>
        <a:ext cx="643890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9525</xdr:colOff>
      <xdr:row>2</xdr:row>
      <xdr:rowOff>9525</xdr:rowOff>
    </xdr:from>
    <xdr:to>
      <xdr:col>6</xdr:col>
      <xdr:colOff>0</xdr:colOff>
      <xdr:row>4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33375"/>
          <a:ext cx="2428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41</xdr:row>
      <xdr:rowOff>19050</xdr:rowOff>
    </xdr:from>
    <xdr:to>
      <xdr:col>15</xdr:col>
      <xdr:colOff>85725</xdr:colOff>
      <xdr:row>60</xdr:row>
      <xdr:rowOff>114300</xdr:rowOff>
    </xdr:to>
    <xdr:graphicFrame>
      <xdr:nvGraphicFramePr>
        <xdr:cNvPr id="1" name="Chart 2"/>
        <xdr:cNvGraphicFramePr/>
      </xdr:nvGraphicFramePr>
      <xdr:xfrm>
        <a:off x="952500" y="6657975"/>
        <a:ext cx="64293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41</xdr:row>
      <xdr:rowOff>9525</xdr:rowOff>
    </xdr:from>
    <xdr:to>
      <xdr:col>29</xdr:col>
      <xdr:colOff>123825</xdr:colOff>
      <xdr:row>60</xdr:row>
      <xdr:rowOff>114300</xdr:rowOff>
    </xdr:to>
    <xdr:graphicFrame>
      <xdr:nvGraphicFramePr>
        <xdr:cNvPr id="2" name="Chart 8"/>
        <xdr:cNvGraphicFramePr/>
      </xdr:nvGraphicFramePr>
      <xdr:xfrm>
        <a:off x="7781925" y="6648450"/>
        <a:ext cx="643890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9525</xdr:colOff>
      <xdr:row>2</xdr:row>
      <xdr:rowOff>9525</xdr:rowOff>
    </xdr:from>
    <xdr:to>
      <xdr:col>6</xdr:col>
      <xdr:colOff>0</xdr:colOff>
      <xdr:row>4</xdr:row>
      <xdr:rowOff>133350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33375"/>
          <a:ext cx="2428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mir_Syed\Local%20Settings\Temporary%20Internet%20Files\OLK8C\Westar%20Display%20Technologies%20Flat%20Panel%20Display%20Optical%20Characterization%20Test%20Suite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RevHistory"/>
      <sheetName val="Non-Uniformity"/>
      <sheetName val="Gamma"/>
      <sheetName val="ViewingAngle"/>
      <sheetName val="LightLeakage"/>
      <sheetName val="Crosstalk"/>
      <sheetName val="WhiteViewingCone"/>
      <sheetName val="BlackViewingCone"/>
      <sheetName val="CRViewingCone"/>
      <sheetName val="ResponseTime"/>
      <sheetName val="Delta E"/>
      <sheetName val="BacklightWarmupData"/>
      <sheetName val="BacklightWarmupGraphs"/>
      <sheetName val="EDID"/>
      <sheetName val="CVTCalc1"/>
      <sheetName val="CVTCalc2"/>
      <sheetName val="EBL Pow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ownen@westar.com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2:AE74"/>
  <sheetViews>
    <sheetView showGridLines="0" view="pageBreakPreview" zoomScale="75" zoomScaleNormal="75" zoomScaleSheetLayoutView="75" workbookViewId="0" topLeftCell="A10">
      <selection activeCell="E10" sqref="E10"/>
    </sheetView>
  </sheetViews>
  <sheetFormatPr defaultColWidth="9.140625" defaultRowHeight="12.75" customHeight="1"/>
  <cols>
    <col min="1" max="16384" width="7.28125" style="1" customWidth="1"/>
  </cols>
  <sheetData>
    <row r="1" ht="12.75" customHeight="1" thickBot="1"/>
    <row r="2" spans="27:31" ht="12.75" customHeight="1" thickBot="1">
      <c r="AA2" s="208" t="s">
        <v>18</v>
      </c>
      <c r="AB2" s="209"/>
      <c r="AC2" s="209"/>
      <c r="AD2" s="209"/>
      <c r="AE2" s="210"/>
    </row>
    <row r="3" spans="2:31" ht="12.75" customHeight="1">
      <c r="B3" s="115"/>
      <c r="C3" s="116"/>
      <c r="D3" s="116"/>
      <c r="E3" s="116"/>
      <c r="F3" s="117"/>
      <c r="G3" s="186" t="s">
        <v>42</v>
      </c>
      <c r="H3" s="186"/>
      <c r="I3" s="186" t="s">
        <v>62</v>
      </c>
      <c r="J3" s="186"/>
      <c r="K3" s="186" t="s">
        <v>43</v>
      </c>
      <c r="L3" s="186"/>
      <c r="M3" s="118" t="s">
        <v>44</v>
      </c>
      <c r="N3" s="144" t="s">
        <v>78</v>
      </c>
      <c r="O3" s="188" t="s">
        <v>63</v>
      </c>
      <c r="P3" s="188"/>
      <c r="Q3" s="188"/>
      <c r="R3" s="188" t="s">
        <v>45</v>
      </c>
      <c r="S3" s="188"/>
      <c r="T3" s="188"/>
      <c r="U3" s="188" t="s">
        <v>46</v>
      </c>
      <c r="V3" s="188"/>
      <c r="W3" s="188"/>
      <c r="X3" s="188" t="s">
        <v>47</v>
      </c>
      <c r="Y3" s="188"/>
      <c r="Z3" s="186" t="s">
        <v>48</v>
      </c>
      <c r="AA3" s="186"/>
      <c r="AB3" s="186"/>
      <c r="AC3" s="186"/>
      <c r="AD3" s="135" t="s">
        <v>73</v>
      </c>
      <c r="AE3" s="136"/>
    </row>
    <row r="4" spans="2:31" ht="12.75" customHeight="1">
      <c r="B4" s="119"/>
      <c r="C4" s="17"/>
      <c r="D4" s="17"/>
      <c r="E4" s="17"/>
      <c r="F4" s="114"/>
      <c r="G4" s="207"/>
      <c r="H4" s="207"/>
      <c r="I4" s="207"/>
      <c r="J4" s="207"/>
      <c r="K4" s="207"/>
      <c r="L4" s="207"/>
      <c r="M4" s="120"/>
      <c r="N4" s="145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187"/>
      <c r="AA4" s="187"/>
      <c r="AB4" s="187"/>
      <c r="AC4" s="187"/>
      <c r="AD4" s="137" t="s">
        <v>77</v>
      </c>
      <c r="AE4" s="139"/>
    </row>
    <row r="5" spans="2:31" ht="12.75" customHeight="1">
      <c r="B5" s="146"/>
      <c r="C5" s="147"/>
      <c r="D5" s="147"/>
      <c r="E5" s="147"/>
      <c r="F5" s="148"/>
      <c r="G5" s="206" t="s">
        <v>70</v>
      </c>
      <c r="H5" s="206"/>
      <c r="I5" s="206"/>
      <c r="J5" s="206"/>
      <c r="K5" s="206"/>
      <c r="L5" s="235" t="s">
        <v>49</v>
      </c>
      <c r="M5" s="236"/>
      <c r="N5" s="237"/>
      <c r="O5" s="206" t="s">
        <v>64</v>
      </c>
      <c r="P5" s="206"/>
      <c r="Q5" s="206"/>
      <c r="R5" s="205" t="s">
        <v>50</v>
      </c>
      <c r="S5" s="205"/>
      <c r="T5" s="205" t="s">
        <v>51</v>
      </c>
      <c r="U5" s="205"/>
      <c r="V5" s="205" t="s">
        <v>52</v>
      </c>
      <c r="W5" s="205"/>
      <c r="X5" s="205" t="s">
        <v>53</v>
      </c>
      <c r="Y5" s="205"/>
      <c r="Z5" s="206" t="s">
        <v>55</v>
      </c>
      <c r="AA5" s="206"/>
      <c r="AB5" s="206"/>
      <c r="AC5" s="206"/>
      <c r="AD5" s="140"/>
      <c r="AE5" s="141"/>
    </row>
    <row r="6" spans="2:31" ht="12.75" customHeight="1">
      <c r="B6" s="189" t="s">
        <v>79</v>
      </c>
      <c r="C6" s="190"/>
      <c r="D6" s="190"/>
      <c r="E6" s="190"/>
      <c r="F6" s="191"/>
      <c r="G6" s="228"/>
      <c r="H6" s="228"/>
      <c r="I6" s="228"/>
      <c r="J6" s="228"/>
      <c r="K6" s="228"/>
      <c r="L6" s="239"/>
      <c r="M6" s="240"/>
      <c r="N6" s="241"/>
      <c r="O6" s="248"/>
      <c r="P6" s="248"/>
      <c r="Q6" s="248"/>
      <c r="R6" s="201"/>
      <c r="S6" s="201"/>
      <c r="T6" s="201"/>
      <c r="U6" s="201"/>
      <c r="V6" s="201"/>
      <c r="W6" s="201"/>
      <c r="X6" s="201"/>
      <c r="Y6" s="201"/>
      <c r="Z6" s="242"/>
      <c r="AA6" s="242"/>
      <c r="AB6" s="242"/>
      <c r="AC6" s="242"/>
      <c r="AD6" s="138"/>
      <c r="AE6" s="139"/>
    </row>
    <row r="7" spans="2:31" ht="12.75" customHeight="1">
      <c r="B7" s="192"/>
      <c r="C7" s="193"/>
      <c r="D7" s="193"/>
      <c r="E7" s="193"/>
      <c r="F7" s="194"/>
      <c r="G7" s="200" t="s">
        <v>56</v>
      </c>
      <c r="H7" s="200"/>
      <c r="I7" s="200"/>
      <c r="J7" s="200"/>
      <c r="K7" s="200"/>
      <c r="L7" s="202" t="s">
        <v>57</v>
      </c>
      <c r="M7" s="203"/>
      <c r="N7" s="204"/>
      <c r="O7" s="200" t="s">
        <v>65</v>
      </c>
      <c r="P7" s="200"/>
      <c r="Q7" s="200"/>
      <c r="R7" s="199" t="s">
        <v>58</v>
      </c>
      <c r="S7" s="199"/>
      <c r="T7" s="199" t="s">
        <v>59</v>
      </c>
      <c r="U7" s="199"/>
      <c r="V7" s="199" t="s">
        <v>60</v>
      </c>
      <c r="W7" s="199"/>
      <c r="X7" s="199" t="s">
        <v>66</v>
      </c>
      <c r="Y7" s="199"/>
      <c r="Z7" s="200" t="s">
        <v>54</v>
      </c>
      <c r="AA7" s="200"/>
      <c r="AB7" s="200" t="s">
        <v>61</v>
      </c>
      <c r="AC7" s="200"/>
      <c r="AD7" s="140"/>
      <c r="AE7" s="141"/>
    </row>
    <row r="8" spans="2:31" ht="12.75" customHeight="1" thickBot="1">
      <c r="B8" s="195"/>
      <c r="C8" s="196"/>
      <c r="D8" s="196"/>
      <c r="E8" s="196"/>
      <c r="F8" s="197"/>
      <c r="G8" s="238"/>
      <c r="H8" s="238"/>
      <c r="I8" s="238"/>
      <c r="J8" s="238"/>
      <c r="K8" s="238"/>
      <c r="L8" s="243"/>
      <c r="M8" s="244"/>
      <c r="N8" s="245"/>
      <c r="O8" s="246"/>
      <c r="P8" s="246"/>
      <c r="Q8" s="246"/>
      <c r="R8" s="247"/>
      <c r="S8" s="247"/>
      <c r="T8" s="247"/>
      <c r="U8" s="247"/>
      <c r="V8" s="247"/>
      <c r="W8" s="247"/>
      <c r="X8" s="198"/>
      <c r="Y8" s="198"/>
      <c r="Z8" s="198"/>
      <c r="AA8" s="198"/>
      <c r="AB8" s="198"/>
      <c r="AC8" s="198"/>
      <c r="AD8" s="142"/>
      <c r="AE8" s="143"/>
    </row>
    <row r="9" spans="2:31" ht="12.75" customHeight="1">
      <c r="B9" s="9"/>
      <c r="C9" s="8"/>
      <c r="D9" s="8"/>
      <c r="E9" s="8"/>
      <c r="F9" s="8"/>
      <c r="G9" s="8"/>
      <c r="H9" s="8"/>
      <c r="I9" s="8"/>
      <c r="J9" s="8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3"/>
    </row>
    <row r="10" spans="2:31" ht="12.75" customHeight="1">
      <c r="B10" s="9"/>
      <c r="AC10" s="2"/>
      <c r="AD10" s="2"/>
      <c r="AE10" s="3"/>
    </row>
    <row r="11" spans="2:31" ht="12.75" customHeight="1">
      <c r="B11" s="9"/>
      <c r="AC11" s="2"/>
      <c r="AD11" s="2"/>
      <c r="AE11" s="3"/>
    </row>
    <row r="12" spans="2:31" ht="12.75" customHeight="1">
      <c r="B12" s="9"/>
      <c r="AC12" s="2"/>
      <c r="AD12" s="2"/>
      <c r="AE12" s="3"/>
    </row>
    <row r="13" spans="2:31" s="11" customFormat="1" ht="12.75" customHeight="1" thickBot="1">
      <c r="B13" s="14"/>
      <c r="S13" s="1"/>
      <c r="T13" s="1"/>
      <c r="U13" s="1"/>
      <c r="V13" s="1"/>
      <c r="W13" s="1"/>
      <c r="X13" s="1"/>
      <c r="Y13" s="1"/>
      <c r="Z13" s="1"/>
      <c r="AA13" s="1"/>
      <c r="AB13" s="1"/>
      <c r="AC13" s="15"/>
      <c r="AD13" s="15"/>
      <c r="AE13" s="16"/>
    </row>
    <row r="14" spans="2:31" s="11" customFormat="1" ht="12.75" customHeight="1" thickBot="1">
      <c r="B14" s="14"/>
      <c r="C14" s="229"/>
      <c r="D14" s="230"/>
      <c r="E14" s="231"/>
      <c r="F14" s="185" t="s">
        <v>19</v>
      </c>
      <c r="G14" s="211"/>
      <c r="H14" s="212"/>
      <c r="I14" s="185" t="s">
        <v>21</v>
      </c>
      <c r="J14" s="211"/>
      <c r="K14" s="212"/>
      <c r="L14" s="185" t="s">
        <v>22</v>
      </c>
      <c r="M14" s="211"/>
      <c r="N14" s="212"/>
      <c r="O14" s="211" t="s">
        <v>20</v>
      </c>
      <c r="P14" s="211"/>
      <c r="Q14" s="21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5"/>
      <c r="AD14" s="15"/>
      <c r="AE14" s="16"/>
    </row>
    <row r="15" spans="2:31" s="11" customFormat="1" ht="12.75" customHeight="1" thickBot="1">
      <c r="B15" s="14"/>
      <c r="C15" s="232"/>
      <c r="D15" s="233"/>
      <c r="E15" s="234"/>
      <c r="F15" s="13">
        <v>1</v>
      </c>
      <c r="G15" s="19">
        <v>2</v>
      </c>
      <c r="H15" s="20">
        <v>3</v>
      </c>
      <c r="I15" s="13">
        <v>4</v>
      </c>
      <c r="J15" s="19">
        <v>5</v>
      </c>
      <c r="K15" s="20">
        <v>6</v>
      </c>
      <c r="L15" s="13">
        <v>7</v>
      </c>
      <c r="M15" s="19">
        <v>8</v>
      </c>
      <c r="N15" s="20">
        <v>9</v>
      </c>
      <c r="O15" s="22">
        <v>10</v>
      </c>
      <c r="P15" s="19">
        <v>11</v>
      </c>
      <c r="Q15" s="20">
        <v>12</v>
      </c>
      <c r="R15"/>
      <c r="S15" s="1"/>
      <c r="T15" s="1"/>
      <c r="U15" s="1"/>
      <c r="V15" s="1"/>
      <c r="W15" s="1"/>
      <c r="X15" s="1"/>
      <c r="Y15" s="1"/>
      <c r="Z15" s="1"/>
      <c r="AA15" s="1"/>
      <c r="AB15" s="1"/>
      <c r="AC15" s="15"/>
      <c r="AD15" s="15"/>
      <c r="AE15" s="16"/>
    </row>
    <row r="16" spans="2:31" s="11" customFormat="1" ht="12.75" customHeight="1">
      <c r="B16" s="14"/>
      <c r="C16" s="219" t="s">
        <v>28</v>
      </c>
      <c r="D16" s="213" t="s">
        <v>23</v>
      </c>
      <c r="E16" s="214"/>
      <c r="F16" s="110"/>
      <c r="G16" s="107"/>
      <c r="H16" s="111"/>
      <c r="I16" s="110"/>
      <c r="J16" s="107"/>
      <c r="K16" s="111"/>
      <c r="L16" s="110"/>
      <c r="M16" s="107"/>
      <c r="N16" s="111"/>
      <c r="O16" s="106"/>
      <c r="P16" s="107"/>
      <c r="Q16" s="111"/>
      <c r="R16"/>
      <c r="S16" s="1"/>
      <c r="T16" s="1"/>
      <c r="U16" s="1"/>
      <c r="V16" s="1"/>
      <c r="W16" s="1"/>
      <c r="X16" s="1"/>
      <c r="Y16" s="1"/>
      <c r="Z16" s="1"/>
      <c r="AA16" s="1"/>
      <c r="AB16" s="1"/>
      <c r="AC16" s="15"/>
      <c r="AD16" s="15"/>
      <c r="AE16" s="16"/>
    </row>
    <row r="17" spans="2:31" s="11" customFormat="1" ht="12.75" customHeight="1">
      <c r="B17" s="14"/>
      <c r="C17" s="220"/>
      <c r="D17" s="215" t="s">
        <v>24</v>
      </c>
      <c r="E17" s="216"/>
      <c r="F17" s="110"/>
      <c r="G17" s="107"/>
      <c r="H17" s="111"/>
      <c r="I17" s="110"/>
      <c r="J17" s="107"/>
      <c r="K17" s="111"/>
      <c r="L17" s="110"/>
      <c r="M17" s="107"/>
      <c r="N17" s="111"/>
      <c r="O17" s="106"/>
      <c r="P17" s="107"/>
      <c r="Q17" s="111"/>
      <c r="R17"/>
      <c r="S17" s="1"/>
      <c r="T17" s="1"/>
      <c r="U17" s="1"/>
      <c r="V17" s="1"/>
      <c r="W17" s="1"/>
      <c r="X17" s="1"/>
      <c r="Y17" s="1"/>
      <c r="Z17" s="1"/>
      <c r="AA17" s="1"/>
      <c r="AB17" s="1"/>
      <c r="AC17" s="15"/>
      <c r="AD17" s="15"/>
      <c r="AE17" s="16"/>
    </row>
    <row r="18" spans="2:31" s="11" customFormat="1" ht="12.75" customHeight="1" thickBot="1">
      <c r="B18" s="14"/>
      <c r="C18" s="221"/>
      <c r="D18" s="217" t="s">
        <v>25</v>
      </c>
      <c r="E18" s="218"/>
      <c r="F18" s="112"/>
      <c r="G18" s="109"/>
      <c r="H18" s="113"/>
      <c r="I18" s="112"/>
      <c r="J18" s="109"/>
      <c r="K18" s="113"/>
      <c r="L18" s="112"/>
      <c r="M18" s="109"/>
      <c r="N18" s="113"/>
      <c r="O18" s="108"/>
      <c r="P18" s="109"/>
      <c r="Q18" s="113"/>
      <c r="R18"/>
      <c r="S18" s="1"/>
      <c r="T18" s="1"/>
      <c r="U18" s="1"/>
      <c r="V18" s="1"/>
      <c r="W18" s="1"/>
      <c r="X18" s="1"/>
      <c r="Y18" s="1"/>
      <c r="Z18" s="1"/>
      <c r="AA18" s="1"/>
      <c r="AB18" s="1"/>
      <c r="AC18" s="15"/>
      <c r="AD18" s="15"/>
      <c r="AE18" s="16"/>
    </row>
    <row r="19" spans="2:31" s="11" customFormat="1" ht="12.75" customHeight="1" thickBot="1">
      <c r="B19" s="14"/>
      <c r="C19" s="225" t="s">
        <v>26</v>
      </c>
      <c r="D19" s="226"/>
      <c r="E19" s="227"/>
      <c r="F19" s="23" t="e">
        <f aca="true" t="shared" si="0" ref="F19:Q19">ABS(F17-F16)/F16</f>
        <v>#DIV/0!</v>
      </c>
      <c r="G19" s="26" t="e">
        <f t="shared" si="0"/>
        <v>#DIV/0!</v>
      </c>
      <c r="H19" s="28" t="e">
        <f t="shared" si="0"/>
        <v>#DIV/0!</v>
      </c>
      <c r="I19" s="23" t="e">
        <f t="shared" si="0"/>
        <v>#DIV/0!</v>
      </c>
      <c r="J19" s="26" t="e">
        <f t="shared" si="0"/>
        <v>#DIV/0!</v>
      </c>
      <c r="K19" s="28" t="e">
        <f t="shared" si="0"/>
        <v>#DIV/0!</v>
      </c>
      <c r="L19" s="23" t="e">
        <f t="shared" si="0"/>
        <v>#DIV/0!</v>
      </c>
      <c r="M19" s="26" t="e">
        <f t="shared" si="0"/>
        <v>#DIV/0!</v>
      </c>
      <c r="N19" s="28" t="e">
        <f t="shared" si="0"/>
        <v>#DIV/0!</v>
      </c>
      <c r="O19" s="30" t="e">
        <f t="shared" si="0"/>
        <v>#DIV/0!</v>
      </c>
      <c r="P19" s="26" t="e">
        <f t="shared" si="0"/>
        <v>#DIV/0!</v>
      </c>
      <c r="Q19" s="28" t="e">
        <f t="shared" si="0"/>
        <v>#DIV/0!</v>
      </c>
      <c r="R19"/>
      <c r="S19" s="1"/>
      <c r="T19" s="1"/>
      <c r="U19" s="1"/>
      <c r="V19" s="1"/>
      <c r="W19" s="1"/>
      <c r="X19" s="1"/>
      <c r="Y19" s="1"/>
      <c r="Z19" s="1"/>
      <c r="AA19" s="1"/>
      <c r="AB19" s="1"/>
      <c r="AC19" s="15"/>
      <c r="AD19" s="15"/>
      <c r="AE19" s="16"/>
    </row>
    <row r="20" spans="2:31" s="11" customFormat="1" ht="12.75" customHeight="1" thickBot="1">
      <c r="B20" s="14"/>
      <c r="C20" s="222" t="s">
        <v>27</v>
      </c>
      <c r="D20" s="223"/>
      <c r="E20" s="224"/>
      <c r="F20" s="24" t="e">
        <f aca="true" t="shared" si="1" ref="F20:Q20">ABS(F18-F16)/F16</f>
        <v>#DIV/0!</v>
      </c>
      <c r="G20" s="18" t="e">
        <f t="shared" si="1"/>
        <v>#DIV/0!</v>
      </c>
      <c r="H20" s="12" t="e">
        <f t="shared" si="1"/>
        <v>#DIV/0!</v>
      </c>
      <c r="I20" s="24" t="e">
        <f t="shared" si="1"/>
        <v>#DIV/0!</v>
      </c>
      <c r="J20" s="18" t="e">
        <f t="shared" si="1"/>
        <v>#DIV/0!</v>
      </c>
      <c r="K20" s="12" t="e">
        <f t="shared" si="1"/>
        <v>#DIV/0!</v>
      </c>
      <c r="L20" s="24" t="e">
        <f t="shared" si="1"/>
        <v>#DIV/0!</v>
      </c>
      <c r="M20" s="18" t="e">
        <f t="shared" si="1"/>
        <v>#DIV/0!</v>
      </c>
      <c r="N20" s="12" t="e">
        <f t="shared" si="1"/>
        <v>#DIV/0!</v>
      </c>
      <c r="O20" s="31" t="e">
        <f t="shared" si="1"/>
        <v>#DIV/0!</v>
      </c>
      <c r="P20" s="18" t="e">
        <f t="shared" si="1"/>
        <v>#DIV/0!</v>
      </c>
      <c r="Q20" s="12" t="e">
        <f t="shared" si="1"/>
        <v>#DIV/0!</v>
      </c>
      <c r="R20" s="21" t="s">
        <v>6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5"/>
      <c r="AD20" s="15"/>
      <c r="AE20" s="16"/>
    </row>
    <row r="21" spans="2:31" s="11" customFormat="1" ht="12.75" customHeight="1" thickBot="1">
      <c r="B21" s="14"/>
      <c r="C21" s="185" t="s">
        <v>6</v>
      </c>
      <c r="D21" s="211"/>
      <c r="E21" s="212"/>
      <c r="F21" s="25" t="e">
        <f aca="true" t="shared" si="2" ref="F21:Q21">MAX(F19:F20)</f>
        <v>#DIV/0!</v>
      </c>
      <c r="G21" s="27" t="e">
        <f t="shared" si="2"/>
        <v>#DIV/0!</v>
      </c>
      <c r="H21" s="29" t="e">
        <f t="shared" si="2"/>
        <v>#DIV/0!</v>
      </c>
      <c r="I21" s="25" t="e">
        <f t="shared" si="2"/>
        <v>#DIV/0!</v>
      </c>
      <c r="J21" s="27" t="e">
        <f t="shared" si="2"/>
        <v>#DIV/0!</v>
      </c>
      <c r="K21" s="29" t="e">
        <f t="shared" si="2"/>
        <v>#DIV/0!</v>
      </c>
      <c r="L21" s="25" t="e">
        <f t="shared" si="2"/>
        <v>#DIV/0!</v>
      </c>
      <c r="M21" s="27" t="e">
        <f t="shared" si="2"/>
        <v>#DIV/0!</v>
      </c>
      <c r="N21" s="29" t="e">
        <f t="shared" si="2"/>
        <v>#DIV/0!</v>
      </c>
      <c r="O21" s="32" t="e">
        <f t="shared" si="2"/>
        <v>#DIV/0!</v>
      </c>
      <c r="P21" s="27" t="e">
        <f t="shared" si="2"/>
        <v>#DIV/0!</v>
      </c>
      <c r="Q21" s="29" t="e">
        <f t="shared" si="2"/>
        <v>#DIV/0!</v>
      </c>
      <c r="R21" s="33" t="e">
        <f>MAX(F21:Q21)</f>
        <v>#DIV/0!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5"/>
      <c r="AD21" s="15"/>
      <c r="AE21" s="16"/>
    </row>
    <row r="22" spans="2:31" s="11" customFormat="1" ht="12.75" customHeight="1">
      <c r="B22" s="1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5"/>
      <c r="AD22" s="15"/>
      <c r="AE22" s="16"/>
    </row>
    <row r="23" spans="2:31" s="11" customFormat="1" ht="12.75" customHeight="1">
      <c r="B23" s="1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5"/>
      <c r="AD23" s="15"/>
      <c r="AE23" s="16"/>
    </row>
    <row r="24" spans="2:31" s="11" customFormat="1" ht="12.75" customHeight="1">
      <c r="B24" s="14"/>
      <c r="C24" s="1"/>
      <c r="D24" s="1"/>
      <c r="E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5"/>
      <c r="AD24" s="15"/>
      <c r="AE24" s="16"/>
    </row>
    <row r="25" spans="2:31" s="11" customFormat="1" ht="12.75" customHeight="1">
      <c r="B25" s="14"/>
      <c r="C25" s="1"/>
      <c r="D25" s="1"/>
      <c r="E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5"/>
      <c r="AD25" s="15"/>
      <c r="AE25" s="16"/>
    </row>
    <row r="26" spans="2:31" s="11" customFormat="1" ht="12.75" customHeight="1">
      <c r="B26" s="14"/>
      <c r="C26" s="1"/>
      <c r="D26" s="1"/>
      <c r="E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5"/>
      <c r="AD26" s="15"/>
      <c r="AE26" s="16"/>
    </row>
    <row r="27" spans="2:31" s="11" customFormat="1" ht="12.75" customHeight="1">
      <c r="B27" s="14"/>
      <c r="C27" s="1"/>
      <c r="D27" s="1"/>
      <c r="E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5"/>
      <c r="AD27" s="15"/>
      <c r="AE27" s="16"/>
    </row>
    <row r="28" spans="2:31" s="11" customFormat="1" ht="12.75" customHeight="1">
      <c r="B28" s="14"/>
      <c r="C28" s="1"/>
      <c r="D28" s="1"/>
      <c r="E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5"/>
      <c r="AD28" s="15"/>
      <c r="AE28" s="16"/>
    </row>
    <row r="29" spans="2:31" s="11" customFormat="1" ht="12.75" customHeight="1">
      <c r="B29" s="14"/>
      <c r="C29" s="1"/>
      <c r="D29" s="1"/>
      <c r="E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5"/>
      <c r="AD29" s="15"/>
      <c r="AE29" s="16"/>
    </row>
    <row r="30" spans="2:31" s="11" customFormat="1" ht="12.75" customHeight="1">
      <c r="B30" s="14"/>
      <c r="C30" s="1"/>
      <c r="D30" s="1"/>
      <c r="E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5"/>
      <c r="AD30" s="15"/>
      <c r="AE30" s="16"/>
    </row>
    <row r="31" spans="2:31" s="11" customFormat="1" ht="12.75" customHeight="1">
      <c r="B31" s="14"/>
      <c r="C31" s="1"/>
      <c r="D31" s="1"/>
      <c r="E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5"/>
      <c r="AD31" s="15"/>
      <c r="AE31" s="16"/>
    </row>
    <row r="32" spans="2:31" s="11" customFormat="1" ht="12.75" customHeight="1">
      <c r="B32" s="1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5"/>
      <c r="AD32" s="15"/>
      <c r="AE32" s="16"/>
    </row>
    <row r="33" spans="2:31" s="11" customFormat="1" ht="12.75" customHeight="1">
      <c r="B33" s="14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5"/>
      <c r="AD33" s="15"/>
      <c r="AE33" s="16"/>
    </row>
    <row r="34" spans="2:31" s="11" customFormat="1" ht="12.75" customHeight="1">
      <c r="B34" s="1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5"/>
      <c r="AD34" s="15"/>
      <c r="AE34" s="16"/>
    </row>
    <row r="35" spans="2:31" s="11" customFormat="1" ht="12.75" customHeight="1">
      <c r="B35" s="1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5"/>
      <c r="AD35" s="15"/>
      <c r="AE35" s="16"/>
    </row>
    <row r="36" spans="2:31" s="11" customFormat="1" ht="12.75" customHeight="1">
      <c r="B36" s="14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5"/>
      <c r="AD36" s="15"/>
      <c r="AE36" s="16"/>
    </row>
    <row r="37" spans="2:31" s="11" customFormat="1" ht="12.75" customHeight="1">
      <c r="B37" s="1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5"/>
      <c r="AD37" s="15"/>
      <c r="AE37" s="16"/>
    </row>
    <row r="38" spans="2:31" s="11" customFormat="1" ht="12.75" customHeight="1">
      <c r="B38" s="14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5"/>
      <c r="AD38" s="15"/>
      <c r="AE38" s="16"/>
    </row>
    <row r="39" spans="2:31" s="11" customFormat="1" ht="12.75" customHeight="1">
      <c r="B39" s="14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5"/>
      <c r="AD39" s="15"/>
      <c r="AE39" s="16"/>
    </row>
    <row r="40" spans="2:31" s="11" customFormat="1" ht="12.75" customHeight="1">
      <c r="B40" s="1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5"/>
      <c r="AD40" s="15"/>
      <c r="AE40" s="16"/>
    </row>
    <row r="41" spans="2:31" s="11" customFormat="1" ht="12.75" customHeight="1">
      <c r="B41" s="14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5"/>
      <c r="AD41" s="15"/>
      <c r="AE41" s="16"/>
    </row>
    <row r="42" spans="2:31" s="11" customFormat="1" ht="12.75" customHeight="1">
      <c r="B42" s="14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5"/>
      <c r="AD42" s="15"/>
      <c r="AE42" s="16"/>
    </row>
    <row r="43" spans="2:31" s="11" customFormat="1" ht="12.75" customHeight="1">
      <c r="B43" s="14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5"/>
      <c r="AD43" s="15"/>
      <c r="AE43" s="16"/>
    </row>
    <row r="44" spans="2:31" s="11" customFormat="1" ht="12.75" customHeight="1">
      <c r="B44" s="14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5"/>
      <c r="AD44" s="15"/>
      <c r="AE44" s="16"/>
    </row>
    <row r="45" spans="2:31" s="11" customFormat="1" ht="12.75" customHeight="1">
      <c r="B45" s="1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5"/>
      <c r="AD45" s="15"/>
      <c r="AE45" s="16"/>
    </row>
    <row r="46" spans="2:31" s="11" customFormat="1" ht="12.75" customHeight="1">
      <c r="B46" s="14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5"/>
      <c r="AD46" s="15"/>
      <c r="AE46" s="16"/>
    </row>
    <row r="47" spans="2:31" s="11" customFormat="1" ht="12.75" customHeight="1">
      <c r="B47" s="1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5"/>
      <c r="AD47" s="15"/>
      <c r="AE47" s="16"/>
    </row>
    <row r="48" spans="2:31" ht="12.75" customHeight="1">
      <c r="B48" s="4"/>
      <c r="AC48" s="2"/>
      <c r="AD48" s="2"/>
      <c r="AE48" s="3"/>
    </row>
    <row r="49" spans="2:31" ht="12.75" customHeight="1">
      <c r="B49" s="4"/>
      <c r="AC49" s="2"/>
      <c r="AD49" s="2"/>
      <c r="AE49" s="3"/>
    </row>
    <row r="50" spans="2:31" ht="12.75" customHeight="1">
      <c r="B50" s="4"/>
      <c r="AC50" s="2"/>
      <c r="AD50" s="2"/>
      <c r="AE50" s="3"/>
    </row>
    <row r="51" spans="2:31" ht="12.75" customHeight="1">
      <c r="B51" s="4"/>
      <c r="AC51" s="2"/>
      <c r="AD51" s="2"/>
      <c r="AE51" s="3"/>
    </row>
    <row r="52" spans="2:31" ht="12.75" customHeight="1">
      <c r="B52" s="4"/>
      <c r="AC52" s="2"/>
      <c r="AD52" s="2"/>
      <c r="AE52" s="3"/>
    </row>
    <row r="53" spans="2:31" ht="12.75" customHeight="1">
      <c r="B53" s="4"/>
      <c r="AC53" s="2"/>
      <c r="AD53" s="2"/>
      <c r="AE53" s="3"/>
    </row>
    <row r="54" spans="2:31" ht="12.75" customHeight="1">
      <c r="B54" s="4"/>
      <c r="AC54" s="2"/>
      <c r="AD54" s="2"/>
      <c r="AE54" s="3"/>
    </row>
    <row r="55" spans="2:31" ht="12.75" customHeight="1">
      <c r="B55" s="4"/>
      <c r="AC55" s="2"/>
      <c r="AD55" s="2"/>
      <c r="AE55" s="3"/>
    </row>
    <row r="56" spans="2:31" ht="12.75" customHeight="1">
      <c r="B56" s="4"/>
      <c r="AC56" s="2"/>
      <c r="AD56" s="2"/>
      <c r="AE56" s="3"/>
    </row>
    <row r="57" spans="2:31" ht="12.75" customHeight="1">
      <c r="B57" s="4"/>
      <c r="AC57" s="2"/>
      <c r="AD57" s="2"/>
      <c r="AE57" s="3"/>
    </row>
    <row r="58" spans="2:31" ht="12.75" customHeight="1">
      <c r="B58" s="4"/>
      <c r="AC58" s="2"/>
      <c r="AD58" s="2"/>
      <c r="AE58" s="3"/>
    </row>
    <row r="59" spans="2:31" ht="12.75" customHeight="1">
      <c r="B59" s="4"/>
      <c r="AC59" s="2"/>
      <c r="AD59" s="2"/>
      <c r="AE59" s="3"/>
    </row>
    <row r="60" spans="2:31" ht="12.75" customHeight="1">
      <c r="B60" s="4"/>
      <c r="AC60" s="2"/>
      <c r="AD60" s="2"/>
      <c r="AE60" s="3"/>
    </row>
    <row r="61" spans="2:31" ht="12.75" customHeight="1">
      <c r="B61" s="4"/>
      <c r="AC61" s="2"/>
      <c r="AD61" s="2"/>
      <c r="AE61" s="3"/>
    </row>
    <row r="62" spans="2:31" ht="12.75" customHeight="1">
      <c r="B62" s="4"/>
      <c r="AC62" s="2"/>
      <c r="AD62" s="2"/>
      <c r="AE62" s="3"/>
    </row>
    <row r="63" spans="2:31" ht="12.75" customHeight="1">
      <c r="B63" s="4"/>
      <c r="AC63" s="2"/>
      <c r="AD63" s="2"/>
      <c r="AE63" s="3"/>
    </row>
    <row r="64" spans="2:31" ht="12.75" customHeight="1">
      <c r="B64" s="4"/>
      <c r="AC64" s="2"/>
      <c r="AD64" s="2"/>
      <c r="AE64" s="3"/>
    </row>
    <row r="65" spans="2:31" ht="12.75" customHeight="1">
      <c r="B65" s="4"/>
      <c r="AC65" s="2"/>
      <c r="AD65" s="2"/>
      <c r="AE65" s="3"/>
    </row>
    <row r="66" spans="2:31" ht="12.75" customHeight="1">
      <c r="B66" s="4"/>
      <c r="AC66" s="2"/>
      <c r="AD66" s="2"/>
      <c r="AE66" s="3"/>
    </row>
    <row r="67" spans="2:31" ht="12.75" customHeight="1">
      <c r="B67" s="4"/>
      <c r="AC67" s="2"/>
      <c r="AD67" s="2"/>
      <c r="AE67" s="3"/>
    </row>
    <row r="68" spans="2:31" ht="12.75" customHeight="1">
      <c r="B68" s="4"/>
      <c r="AC68" s="2"/>
      <c r="AD68" s="2"/>
      <c r="AE68" s="3"/>
    </row>
    <row r="69" spans="2:31" ht="12.75" customHeight="1">
      <c r="B69" s="4"/>
      <c r="AC69" s="2"/>
      <c r="AD69" s="2"/>
      <c r="AE69" s="3"/>
    </row>
    <row r="70" spans="2:31" ht="12.75" customHeight="1">
      <c r="B70" s="4"/>
      <c r="AC70" s="2"/>
      <c r="AD70" s="2"/>
      <c r="AE70" s="3"/>
    </row>
    <row r="71" spans="2:31" ht="12.75" customHeight="1">
      <c r="B71" s="4"/>
      <c r="AC71" s="2"/>
      <c r="AD71" s="2"/>
      <c r="AE71" s="3"/>
    </row>
    <row r="72" spans="2:31" ht="12.75" customHeight="1"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3"/>
    </row>
    <row r="73" spans="2:31" ht="12.75" customHeight="1" thickBot="1">
      <c r="B73" s="5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7"/>
    </row>
    <row r="74" ht="12.75" customHeight="1">
      <c r="AE74" s="10"/>
    </row>
  </sheetData>
  <sheetProtection password="CC96" sheet="1" objects="1" scenarios="1"/>
  <mergeCells count="64">
    <mergeCell ref="Z6:AC6"/>
    <mergeCell ref="L8:N8"/>
    <mergeCell ref="O8:Q8"/>
    <mergeCell ref="R8:S8"/>
    <mergeCell ref="T8:U8"/>
    <mergeCell ref="V8:W8"/>
    <mergeCell ref="O6:Q6"/>
    <mergeCell ref="R6:S6"/>
    <mergeCell ref="O7:Q7"/>
    <mergeCell ref="R7:S7"/>
    <mergeCell ref="L14:N14"/>
    <mergeCell ref="G8:K8"/>
    <mergeCell ref="G3:H3"/>
    <mergeCell ref="I3:J3"/>
    <mergeCell ref="K3:L3"/>
    <mergeCell ref="G5:K5"/>
    <mergeCell ref="L6:N6"/>
    <mergeCell ref="O14:Q14"/>
    <mergeCell ref="C19:E19"/>
    <mergeCell ref="I4:J4"/>
    <mergeCell ref="K4:L4"/>
    <mergeCell ref="G6:K6"/>
    <mergeCell ref="C14:E15"/>
    <mergeCell ref="F14:H14"/>
    <mergeCell ref="G7:K7"/>
    <mergeCell ref="L5:N5"/>
    <mergeCell ref="I14:K14"/>
    <mergeCell ref="C21:E21"/>
    <mergeCell ref="D16:E16"/>
    <mergeCell ref="D17:E17"/>
    <mergeCell ref="D18:E18"/>
    <mergeCell ref="C16:C18"/>
    <mergeCell ref="C20:E20"/>
    <mergeCell ref="AA2:AE2"/>
    <mergeCell ref="G4:H4"/>
    <mergeCell ref="O3:Q3"/>
    <mergeCell ref="R3:T3"/>
    <mergeCell ref="U3:W3"/>
    <mergeCell ref="X3:Y3"/>
    <mergeCell ref="Z3:AC3"/>
    <mergeCell ref="Z4:AC4"/>
    <mergeCell ref="Z5:AC5"/>
    <mergeCell ref="O4:Q4"/>
    <mergeCell ref="R4:T4"/>
    <mergeCell ref="O5:Q5"/>
    <mergeCell ref="R5:S5"/>
    <mergeCell ref="T5:U5"/>
    <mergeCell ref="V5:W5"/>
    <mergeCell ref="U4:W4"/>
    <mergeCell ref="X4:Y4"/>
    <mergeCell ref="T7:U7"/>
    <mergeCell ref="X5:Y5"/>
    <mergeCell ref="V6:W6"/>
    <mergeCell ref="X6:Y6"/>
    <mergeCell ref="B6:F8"/>
    <mergeCell ref="X8:Y8"/>
    <mergeCell ref="Z8:AA8"/>
    <mergeCell ref="AB8:AC8"/>
    <mergeCell ref="V7:W7"/>
    <mergeCell ref="X7:Y7"/>
    <mergeCell ref="Z7:AA7"/>
    <mergeCell ref="AB7:AC7"/>
    <mergeCell ref="T6:U6"/>
    <mergeCell ref="L7:N7"/>
  </mergeCells>
  <printOptions horizontalCentered="1"/>
  <pageMargins left="0.25" right="0.25" top="0.5" bottom="0.25" header="0" footer="0"/>
  <pageSetup fitToHeight="1" fitToWidth="1" horizontalDpi="200" verticalDpi="200" orientation="landscape" scale="60" r:id="rId2"/>
  <headerFooter alignWithMargins="0">
    <oddFooter>&amp;LPage &amp;P of &amp;N&amp;Rhttp://www.westardisplaytechnologies.com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2:AE97"/>
  <sheetViews>
    <sheetView showGridLines="0" view="pageBreakPreview" zoomScale="75" zoomScaleNormal="75" zoomScaleSheetLayoutView="75" workbookViewId="0" topLeftCell="A1">
      <selection activeCell="B6" sqref="B3:F8"/>
    </sheetView>
  </sheetViews>
  <sheetFormatPr defaultColWidth="9.140625" defaultRowHeight="12.75" customHeight="1"/>
  <cols>
    <col min="1" max="16384" width="7.28125" style="1" customWidth="1"/>
  </cols>
  <sheetData>
    <row r="1" ht="12.75" customHeight="1" thickBot="1"/>
    <row r="2" spans="27:31" ht="12.75" customHeight="1" thickBot="1">
      <c r="AA2" s="208" t="s">
        <v>32</v>
      </c>
      <c r="AB2" s="209"/>
      <c r="AC2" s="209"/>
      <c r="AD2" s="209"/>
      <c r="AE2" s="210"/>
    </row>
    <row r="3" spans="2:31" ht="12.75" customHeight="1">
      <c r="B3" s="115"/>
      <c r="C3" s="116"/>
      <c r="D3" s="116"/>
      <c r="E3" s="116"/>
      <c r="F3" s="117"/>
      <c r="G3" s="186" t="s">
        <v>42</v>
      </c>
      <c r="H3" s="186"/>
      <c r="I3" s="186" t="s">
        <v>62</v>
      </c>
      <c r="J3" s="186"/>
      <c r="K3" s="186" t="s">
        <v>43</v>
      </c>
      <c r="L3" s="186"/>
      <c r="M3" s="118" t="s">
        <v>44</v>
      </c>
      <c r="N3" s="144" t="s">
        <v>78</v>
      </c>
      <c r="O3" s="188" t="s">
        <v>63</v>
      </c>
      <c r="P3" s="188"/>
      <c r="Q3" s="188"/>
      <c r="R3" s="188" t="s">
        <v>45</v>
      </c>
      <c r="S3" s="188"/>
      <c r="T3" s="188"/>
      <c r="U3" s="188" t="s">
        <v>46</v>
      </c>
      <c r="V3" s="188"/>
      <c r="W3" s="188"/>
      <c r="X3" s="188" t="s">
        <v>47</v>
      </c>
      <c r="Y3" s="188"/>
      <c r="Z3" s="186" t="s">
        <v>48</v>
      </c>
      <c r="AA3" s="186"/>
      <c r="AB3" s="186"/>
      <c r="AC3" s="186"/>
      <c r="AD3" s="135" t="s">
        <v>73</v>
      </c>
      <c r="AE3" s="136"/>
    </row>
    <row r="4" spans="2:31" ht="12.75" customHeight="1">
      <c r="B4" s="119"/>
      <c r="C4" s="17"/>
      <c r="D4" s="17"/>
      <c r="E4" s="17"/>
      <c r="F4" s="114"/>
      <c r="G4" s="207"/>
      <c r="H4" s="207"/>
      <c r="I4" s="207"/>
      <c r="J4" s="207"/>
      <c r="K4" s="207"/>
      <c r="L4" s="207"/>
      <c r="M4" s="120"/>
      <c r="N4" s="145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187"/>
      <c r="AA4" s="187"/>
      <c r="AB4" s="187"/>
      <c r="AC4" s="187"/>
      <c r="AD4" s="137" t="s">
        <v>77</v>
      </c>
      <c r="AE4" s="139"/>
    </row>
    <row r="5" spans="2:31" ht="12.75" customHeight="1">
      <c r="B5" s="146"/>
      <c r="C5" s="147"/>
      <c r="D5" s="147"/>
      <c r="E5" s="147"/>
      <c r="F5" s="148"/>
      <c r="G5" s="206" t="s">
        <v>70</v>
      </c>
      <c r="H5" s="206"/>
      <c r="I5" s="206"/>
      <c r="J5" s="206"/>
      <c r="K5" s="206"/>
      <c r="L5" s="235" t="s">
        <v>49</v>
      </c>
      <c r="M5" s="236"/>
      <c r="N5" s="237"/>
      <c r="O5" s="206" t="s">
        <v>64</v>
      </c>
      <c r="P5" s="206"/>
      <c r="Q5" s="206"/>
      <c r="R5" s="205" t="s">
        <v>50</v>
      </c>
      <c r="S5" s="205"/>
      <c r="T5" s="205" t="s">
        <v>51</v>
      </c>
      <c r="U5" s="205"/>
      <c r="V5" s="205" t="s">
        <v>52</v>
      </c>
      <c r="W5" s="205"/>
      <c r="X5" s="205" t="s">
        <v>53</v>
      </c>
      <c r="Y5" s="205"/>
      <c r="Z5" s="206" t="s">
        <v>55</v>
      </c>
      <c r="AA5" s="206"/>
      <c r="AB5" s="206"/>
      <c r="AC5" s="206"/>
      <c r="AD5" s="140"/>
      <c r="AE5" s="141"/>
    </row>
    <row r="6" spans="2:31" ht="12.75" customHeight="1">
      <c r="B6" s="189" t="s">
        <v>79</v>
      </c>
      <c r="C6" s="190"/>
      <c r="D6" s="190"/>
      <c r="E6" s="190"/>
      <c r="F6" s="191"/>
      <c r="G6" s="228"/>
      <c r="H6" s="228"/>
      <c r="I6" s="228"/>
      <c r="J6" s="228"/>
      <c r="K6" s="228"/>
      <c r="L6" s="239"/>
      <c r="M6" s="240"/>
      <c r="N6" s="241"/>
      <c r="O6" s="248"/>
      <c r="P6" s="248"/>
      <c r="Q6" s="248"/>
      <c r="R6" s="201"/>
      <c r="S6" s="201"/>
      <c r="T6" s="201"/>
      <c r="U6" s="201"/>
      <c r="V6" s="201"/>
      <c r="W6" s="201"/>
      <c r="X6" s="201"/>
      <c r="Y6" s="201"/>
      <c r="Z6" s="242"/>
      <c r="AA6" s="242"/>
      <c r="AB6" s="242"/>
      <c r="AC6" s="242"/>
      <c r="AD6" s="138"/>
      <c r="AE6" s="139"/>
    </row>
    <row r="7" spans="2:31" ht="12.75" customHeight="1">
      <c r="B7" s="192"/>
      <c r="C7" s="193"/>
      <c r="D7" s="193"/>
      <c r="E7" s="193"/>
      <c r="F7" s="194"/>
      <c r="G7" s="200" t="s">
        <v>56</v>
      </c>
      <c r="H7" s="200"/>
      <c r="I7" s="200"/>
      <c r="J7" s="200"/>
      <c r="K7" s="200"/>
      <c r="L7" s="202" t="s">
        <v>57</v>
      </c>
      <c r="M7" s="203"/>
      <c r="N7" s="204"/>
      <c r="O7" s="200" t="s">
        <v>65</v>
      </c>
      <c r="P7" s="200"/>
      <c r="Q7" s="200"/>
      <c r="R7" s="199" t="s">
        <v>58</v>
      </c>
      <c r="S7" s="199"/>
      <c r="T7" s="199" t="s">
        <v>59</v>
      </c>
      <c r="U7" s="199"/>
      <c r="V7" s="199" t="s">
        <v>60</v>
      </c>
      <c r="W7" s="199"/>
      <c r="X7" s="199" t="s">
        <v>66</v>
      </c>
      <c r="Y7" s="199"/>
      <c r="Z7" s="200" t="s">
        <v>54</v>
      </c>
      <c r="AA7" s="200"/>
      <c r="AB7" s="200" t="s">
        <v>61</v>
      </c>
      <c r="AC7" s="200"/>
      <c r="AD7" s="140"/>
      <c r="AE7" s="141"/>
    </row>
    <row r="8" spans="2:31" ht="12.75" customHeight="1" thickBot="1">
      <c r="B8" s="195"/>
      <c r="C8" s="196"/>
      <c r="D8" s="196"/>
      <c r="E8" s="196"/>
      <c r="F8" s="197"/>
      <c r="G8" s="238"/>
      <c r="H8" s="238"/>
      <c r="I8" s="238"/>
      <c r="J8" s="238"/>
      <c r="K8" s="238"/>
      <c r="L8" s="243"/>
      <c r="M8" s="244"/>
      <c r="N8" s="245"/>
      <c r="O8" s="246"/>
      <c r="P8" s="246"/>
      <c r="Q8" s="246"/>
      <c r="R8" s="247"/>
      <c r="S8" s="247"/>
      <c r="T8" s="247"/>
      <c r="U8" s="247"/>
      <c r="V8" s="247"/>
      <c r="W8" s="247"/>
      <c r="X8" s="198"/>
      <c r="Y8" s="198"/>
      <c r="Z8" s="198"/>
      <c r="AA8" s="198"/>
      <c r="AB8" s="198"/>
      <c r="AC8" s="198"/>
      <c r="AD8" s="142"/>
      <c r="AE8" s="143"/>
    </row>
    <row r="9" spans="2:31" ht="12.75" customHeight="1">
      <c r="B9" s="9"/>
      <c r="C9" s="8"/>
      <c r="D9" s="8"/>
      <c r="E9" s="8"/>
      <c r="F9" s="8"/>
      <c r="G9" s="8"/>
      <c r="H9" s="8"/>
      <c r="I9" s="8"/>
      <c r="J9" s="8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3"/>
    </row>
    <row r="10" spans="2:31" ht="12.75" customHeight="1">
      <c r="B10" s="9"/>
      <c r="C10" s="249" t="s">
        <v>29</v>
      </c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3"/>
    </row>
    <row r="11" spans="2:31" ht="12.75" customHeight="1">
      <c r="B11" s="9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 s="3"/>
    </row>
    <row r="12" spans="2:31" ht="12.75" customHeight="1">
      <c r="B12" s="9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 s="3"/>
    </row>
    <row r="13" spans="2:31" ht="12.75" customHeight="1">
      <c r="B13" s="9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 s="3"/>
    </row>
    <row r="14" spans="2:31" ht="12.75" customHeight="1">
      <c r="B14" s="9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 s="3"/>
    </row>
    <row r="15" spans="2:31" ht="12.75" customHeight="1">
      <c r="B15" s="9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 s="3"/>
    </row>
    <row r="16" spans="2:31" ht="12.75" customHeight="1">
      <c r="B16" s="9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 s="3"/>
    </row>
    <row r="17" spans="2:31" ht="12.75" customHeight="1">
      <c r="B17" s="9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 s="3"/>
    </row>
    <row r="18" spans="2:31" ht="12.75" customHeight="1">
      <c r="B18" s="9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 s="3"/>
    </row>
    <row r="19" spans="2:31" ht="12.75" customHeight="1">
      <c r="B19" s="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 s="3"/>
    </row>
    <row r="20" spans="2:31" ht="12.75" customHeight="1">
      <c r="B20" s="9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 s="3"/>
    </row>
    <row r="21" spans="2:31" ht="12.75" customHeight="1">
      <c r="B21" s="9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 s="3"/>
    </row>
    <row r="22" spans="2:31" ht="12.75" customHeight="1">
      <c r="B22" s="9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 s="3"/>
    </row>
    <row r="23" spans="2:31" ht="12.75" customHeight="1">
      <c r="B23" s="9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 s="3"/>
    </row>
    <row r="24" spans="2:31" ht="12.75" customHeight="1">
      <c r="B24" s="9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 s="3"/>
    </row>
    <row r="25" spans="2:31" ht="12.75" customHeight="1">
      <c r="B25" s="9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 s="3"/>
    </row>
    <row r="26" spans="2:31" ht="12.75" customHeight="1">
      <c r="B26" s="9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 s="3"/>
    </row>
    <row r="27" spans="2:31" ht="12.75" customHeight="1">
      <c r="B27" s="9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 s="3"/>
    </row>
    <row r="28" spans="2:31" ht="12.75" customHeight="1">
      <c r="B28" s="9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 s="3"/>
    </row>
    <row r="29" spans="2:31" ht="12.75" customHeight="1">
      <c r="B29" s="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 s="3"/>
    </row>
    <row r="30" spans="2:31" ht="12.75" customHeight="1">
      <c r="B30" s="9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 s="3"/>
    </row>
    <row r="31" spans="2:31" ht="12.75" customHeight="1">
      <c r="B31" s="9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 s="3"/>
    </row>
    <row r="32" spans="2:31" ht="12.75" customHeight="1">
      <c r="B32" s="9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 s="3"/>
    </row>
    <row r="33" spans="2:31" ht="12.75" customHeight="1">
      <c r="B33" s="9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 s="3"/>
    </row>
    <row r="34" spans="2:31" ht="12.75" customHeight="1">
      <c r="B34" s="9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 s="3"/>
    </row>
    <row r="35" spans="2:31" ht="12.75" customHeight="1">
      <c r="B35" s="9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 s="3"/>
    </row>
    <row r="36" spans="2:31" ht="12.75" customHeight="1">
      <c r="B36" s="9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 s="3"/>
    </row>
    <row r="37" spans="2:31" ht="12.75" customHeight="1">
      <c r="B37" s="4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 s="3"/>
    </row>
    <row r="38" spans="2:31" ht="12.75" customHeight="1">
      <c r="B38" s="4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 s="3"/>
    </row>
    <row r="39" spans="2:31" ht="12.75" customHeight="1">
      <c r="B39" s="4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 s="3"/>
    </row>
    <row r="40" spans="2:31" ht="12.75" customHeight="1">
      <c r="B40" s="4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 s="3"/>
    </row>
    <row r="41" spans="2:31" ht="12.75" customHeight="1">
      <c r="B41" s="4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 s="3"/>
    </row>
    <row r="42" spans="2:31" ht="12.75" customHeight="1">
      <c r="B42" s="4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 s="3"/>
    </row>
    <row r="43" spans="2:31" ht="12.75" customHeight="1">
      <c r="B43" s="4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 s="3"/>
    </row>
    <row r="44" spans="2:31" ht="12.75" customHeight="1">
      <c r="B44" s="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 s="3"/>
    </row>
    <row r="45" spans="2:31" ht="12.75" customHeight="1">
      <c r="B45" s="4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 s="3"/>
    </row>
    <row r="46" spans="2:31" ht="12.75" customHeight="1">
      <c r="B46" s="4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 s="3"/>
    </row>
    <row r="47" spans="2:31" ht="12.75" customHeight="1">
      <c r="B47" s="4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 s="3"/>
    </row>
    <row r="48" spans="2:31" ht="12.75" customHeight="1">
      <c r="B48" s="4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 s="3"/>
    </row>
    <row r="49" spans="2:31" ht="12.75" customHeight="1">
      <c r="B49" s="4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 s="3"/>
    </row>
    <row r="50" spans="2:31" ht="12.75" customHeight="1">
      <c r="B50" s="4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 s="3"/>
    </row>
    <row r="51" spans="2:31" ht="12.75" customHeight="1">
      <c r="B51" s="4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 s="3"/>
    </row>
    <row r="52" spans="2:31" ht="12.75" customHeight="1">
      <c r="B52" s="4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 s="3"/>
    </row>
    <row r="53" spans="2:31" ht="12.75" customHeight="1">
      <c r="B53" s="4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 s="3"/>
    </row>
    <row r="54" spans="2:31" ht="12.75" customHeight="1">
      <c r="B54" s="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 s="3"/>
    </row>
    <row r="55" spans="2:31" ht="12.75" customHeight="1">
      <c r="B55" s="4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 s="3"/>
    </row>
    <row r="56" spans="2:31" ht="12.75" customHeight="1">
      <c r="B56" s="4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 s="3"/>
    </row>
    <row r="57" spans="2:31" ht="12.75" customHeight="1">
      <c r="B57" s="4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 s="3"/>
    </row>
    <row r="58" spans="2:31" ht="12.75" customHeight="1">
      <c r="B58" s="4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 s="3"/>
    </row>
    <row r="59" spans="2:31" ht="12.75" customHeight="1">
      <c r="B59" s="4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 s="3"/>
    </row>
    <row r="60" spans="2:31" ht="12.75" customHeight="1">
      <c r="B60" s="4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 s="3"/>
    </row>
    <row r="61" spans="2:31" ht="12.75" customHeight="1">
      <c r="B61" s="4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 s="3"/>
    </row>
    <row r="62" spans="2:31" ht="12.75" customHeight="1">
      <c r="B62" s="4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 s="3"/>
    </row>
    <row r="63" spans="2:31" ht="12.75" customHeight="1">
      <c r="B63" s="4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 s="3"/>
    </row>
    <row r="64" spans="2:31" ht="12.75" customHeight="1">
      <c r="B64" s="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 s="3"/>
    </row>
    <row r="65" spans="2:31" ht="12.75" customHeight="1">
      <c r="B65" s="4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 s="3"/>
    </row>
    <row r="66" spans="2:31" ht="12.75" customHeight="1">
      <c r="B66" s="4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 s="3"/>
    </row>
    <row r="67" spans="2:31" ht="12.75" customHeight="1">
      <c r="B67" s="4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 s="3"/>
    </row>
    <row r="68" spans="2:31" ht="12.75" customHeight="1">
      <c r="B68" s="4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 s="3"/>
    </row>
    <row r="69" spans="2:31" ht="12.75" customHeight="1">
      <c r="B69" s="4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 s="3"/>
    </row>
    <row r="70" spans="2:31" ht="12.75" customHeight="1">
      <c r="B70" s="4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 s="3"/>
    </row>
    <row r="71" spans="2:31" ht="12.75" customHeight="1">
      <c r="B71" s="4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 s="3"/>
    </row>
    <row r="72" spans="2:31" ht="12.75" customHeight="1">
      <c r="B72" s="4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 s="3"/>
    </row>
    <row r="73" spans="2:31" ht="12.75" customHeight="1" thickBot="1">
      <c r="B73" s="5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7"/>
    </row>
    <row r="74" ht="12.75" customHeight="1">
      <c r="AE74" s="10"/>
    </row>
    <row r="80" spans="4:21" ht="12.75" customHeight="1">
      <c r="D80" s="34"/>
      <c r="E80" s="34">
        <v>-80</v>
      </c>
      <c r="F80" s="34">
        <v>-70</v>
      </c>
      <c r="G80" s="34">
        <v>-60</v>
      </c>
      <c r="H80" s="34">
        <v>-50</v>
      </c>
      <c r="I80" s="34">
        <v>-40</v>
      </c>
      <c r="J80" s="34">
        <v>-30</v>
      </c>
      <c r="K80" s="34">
        <v>-20</v>
      </c>
      <c r="L80" s="34">
        <v>-10</v>
      </c>
      <c r="M80" s="34">
        <v>0</v>
      </c>
      <c r="N80" s="34">
        <v>10</v>
      </c>
      <c r="O80" s="34">
        <v>20</v>
      </c>
      <c r="P80" s="34">
        <v>30</v>
      </c>
      <c r="Q80" s="34">
        <v>40</v>
      </c>
      <c r="R80" s="34">
        <v>50</v>
      </c>
      <c r="S80" s="34">
        <v>60</v>
      </c>
      <c r="T80" s="34">
        <v>70</v>
      </c>
      <c r="U80" s="34">
        <v>80</v>
      </c>
    </row>
    <row r="81" spans="4:21" ht="12.75" customHeight="1">
      <c r="D81" s="34">
        <v>-80</v>
      </c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</row>
    <row r="82" spans="4:21" ht="12.75" customHeight="1">
      <c r="D82" s="34">
        <v>-70</v>
      </c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</row>
    <row r="83" spans="4:21" ht="12.75" customHeight="1">
      <c r="D83" s="34">
        <v>-60</v>
      </c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</row>
    <row r="84" spans="4:21" ht="12.75" customHeight="1">
      <c r="D84" s="34">
        <v>-50</v>
      </c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</row>
    <row r="85" spans="4:21" ht="12.75" customHeight="1">
      <c r="D85" s="34">
        <v>-40</v>
      </c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</row>
    <row r="86" spans="4:21" ht="12.75" customHeight="1">
      <c r="D86" s="34">
        <v>-30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</row>
    <row r="87" spans="4:21" ht="12.75" customHeight="1">
      <c r="D87" s="34">
        <v>-20</v>
      </c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</row>
    <row r="88" spans="4:21" ht="12.75" customHeight="1">
      <c r="D88" s="34">
        <v>-10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</row>
    <row r="89" spans="4:21" ht="12.75" customHeight="1">
      <c r="D89" s="34">
        <v>0</v>
      </c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</row>
    <row r="90" spans="4:21" ht="12.75" customHeight="1">
      <c r="D90" s="34">
        <v>10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</row>
    <row r="91" spans="4:21" ht="12.75" customHeight="1">
      <c r="D91" s="34">
        <v>20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</row>
    <row r="92" spans="4:21" ht="12.75" customHeight="1">
      <c r="D92" s="34">
        <v>30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</row>
    <row r="93" spans="4:21" ht="12.75" customHeight="1">
      <c r="D93" s="34">
        <v>40</v>
      </c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</row>
    <row r="94" spans="4:21" ht="12.75" customHeight="1">
      <c r="D94" s="34">
        <v>50</v>
      </c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</row>
    <row r="95" spans="4:21" ht="12.75" customHeight="1">
      <c r="D95" s="34">
        <v>60</v>
      </c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</row>
    <row r="96" spans="4:21" ht="12.75" customHeight="1">
      <c r="D96" s="34">
        <v>70</v>
      </c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</row>
    <row r="97" spans="4:21" ht="12.75" customHeight="1">
      <c r="D97" s="34">
        <v>80</v>
      </c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</row>
  </sheetData>
  <sheetProtection password="CC96" sheet="1" scenarios="1"/>
  <mergeCells count="53">
    <mergeCell ref="G5:K5"/>
    <mergeCell ref="O3:Q3"/>
    <mergeCell ref="R3:T3"/>
    <mergeCell ref="U3:W3"/>
    <mergeCell ref="V5:W5"/>
    <mergeCell ref="U4:W4"/>
    <mergeCell ref="L5:N5"/>
    <mergeCell ref="AA2:AE2"/>
    <mergeCell ref="K4:L4"/>
    <mergeCell ref="G3:H3"/>
    <mergeCell ref="I3:J3"/>
    <mergeCell ref="K3:L3"/>
    <mergeCell ref="G4:H4"/>
    <mergeCell ref="I4:J4"/>
    <mergeCell ref="Z3:AC3"/>
    <mergeCell ref="O4:Q4"/>
    <mergeCell ref="R4:T4"/>
    <mergeCell ref="C10:AD10"/>
    <mergeCell ref="G6:K6"/>
    <mergeCell ref="G8:K8"/>
    <mergeCell ref="G7:K7"/>
    <mergeCell ref="V7:W7"/>
    <mergeCell ref="X7:Y7"/>
    <mergeCell ref="L7:N7"/>
    <mergeCell ref="O7:Q7"/>
    <mergeCell ref="R7:S7"/>
    <mergeCell ref="L6:N6"/>
    <mergeCell ref="Z4:AC4"/>
    <mergeCell ref="O5:Q5"/>
    <mergeCell ref="R5:S5"/>
    <mergeCell ref="T5:U5"/>
    <mergeCell ref="Z5:AC5"/>
    <mergeCell ref="O6:Q6"/>
    <mergeCell ref="R6:S6"/>
    <mergeCell ref="T6:U6"/>
    <mergeCell ref="V6:W6"/>
    <mergeCell ref="Z6:AC6"/>
    <mergeCell ref="R8:S8"/>
    <mergeCell ref="T8:U8"/>
    <mergeCell ref="AB8:AC8"/>
    <mergeCell ref="Z7:AA7"/>
    <mergeCell ref="AB7:AC7"/>
    <mergeCell ref="Z8:AA8"/>
    <mergeCell ref="X3:Y3"/>
    <mergeCell ref="X5:Y5"/>
    <mergeCell ref="X4:Y4"/>
    <mergeCell ref="B6:F8"/>
    <mergeCell ref="T7:U7"/>
    <mergeCell ref="V8:W8"/>
    <mergeCell ref="X8:Y8"/>
    <mergeCell ref="L8:N8"/>
    <mergeCell ref="O8:Q8"/>
    <mergeCell ref="X6:Y6"/>
  </mergeCells>
  <printOptions horizontalCentered="1"/>
  <pageMargins left="0.25" right="0.25" top="0.5" bottom="0.25" header="0" footer="0"/>
  <pageSetup fitToHeight="1" fitToWidth="1" horizontalDpi="200" verticalDpi="200" orientation="landscape" scale="60" r:id="rId2"/>
  <headerFooter alignWithMargins="0">
    <oddFooter>&amp;LPage &amp;P of &amp;N&amp;Rhttp://www.westardisplaytechnologies.com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B2:AE97"/>
  <sheetViews>
    <sheetView showGridLines="0" view="pageBreakPreview" zoomScale="75" zoomScaleNormal="75" zoomScaleSheetLayoutView="75" workbookViewId="0" topLeftCell="A1">
      <selection activeCell="B6" sqref="B3:F8"/>
    </sheetView>
  </sheetViews>
  <sheetFormatPr defaultColWidth="9.140625" defaultRowHeight="12.75" customHeight="1"/>
  <cols>
    <col min="1" max="16384" width="7.28125" style="1" customWidth="1"/>
  </cols>
  <sheetData>
    <row r="1" ht="12.75" customHeight="1" thickBot="1"/>
    <row r="2" spans="27:31" ht="12.75" customHeight="1" thickBot="1">
      <c r="AA2" s="208" t="s">
        <v>33</v>
      </c>
      <c r="AB2" s="209"/>
      <c r="AC2" s="209"/>
      <c r="AD2" s="209"/>
      <c r="AE2" s="210"/>
    </row>
    <row r="3" spans="2:31" ht="12.75" customHeight="1">
      <c r="B3" s="115"/>
      <c r="C3" s="116"/>
      <c r="D3" s="116"/>
      <c r="E3" s="116"/>
      <c r="F3" s="117"/>
      <c r="G3" s="186" t="s">
        <v>42</v>
      </c>
      <c r="H3" s="186"/>
      <c r="I3" s="186" t="s">
        <v>62</v>
      </c>
      <c r="J3" s="186"/>
      <c r="K3" s="186" t="s">
        <v>43</v>
      </c>
      <c r="L3" s="186"/>
      <c r="M3" s="118" t="s">
        <v>44</v>
      </c>
      <c r="N3" s="144" t="s">
        <v>78</v>
      </c>
      <c r="O3" s="188" t="s">
        <v>63</v>
      </c>
      <c r="P3" s="188"/>
      <c r="Q3" s="188"/>
      <c r="R3" s="188" t="s">
        <v>45</v>
      </c>
      <c r="S3" s="188"/>
      <c r="T3" s="188"/>
      <c r="U3" s="188" t="s">
        <v>46</v>
      </c>
      <c r="V3" s="188"/>
      <c r="W3" s="188"/>
      <c r="X3" s="188" t="s">
        <v>47</v>
      </c>
      <c r="Y3" s="188"/>
      <c r="Z3" s="186" t="s">
        <v>48</v>
      </c>
      <c r="AA3" s="186"/>
      <c r="AB3" s="186"/>
      <c r="AC3" s="186"/>
      <c r="AD3" s="135" t="s">
        <v>73</v>
      </c>
      <c r="AE3" s="136"/>
    </row>
    <row r="4" spans="2:31" ht="12.75" customHeight="1">
      <c r="B4" s="119"/>
      <c r="C4" s="17"/>
      <c r="D4" s="17"/>
      <c r="E4" s="17"/>
      <c r="F4" s="114"/>
      <c r="G4" s="207"/>
      <c r="H4" s="207"/>
      <c r="I4" s="207"/>
      <c r="J4" s="207"/>
      <c r="K4" s="207"/>
      <c r="L4" s="207"/>
      <c r="M4" s="120"/>
      <c r="N4" s="145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187"/>
      <c r="AA4" s="187"/>
      <c r="AB4" s="187"/>
      <c r="AC4" s="187"/>
      <c r="AD4" s="137" t="s">
        <v>77</v>
      </c>
      <c r="AE4" s="139"/>
    </row>
    <row r="5" spans="2:31" ht="12.75" customHeight="1">
      <c r="B5" s="146"/>
      <c r="C5" s="147"/>
      <c r="D5" s="147"/>
      <c r="E5" s="147"/>
      <c r="F5" s="148"/>
      <c r="G5" s="206" t="s">
        <v>70</v>
      </c>
      <c r="H5" s="206"/>
      <c r="I5" s="206"/>
      <c r="J5" s="206"/>
      <c r="K5" s="206"/>
      <c r="L5" s="235" t="s">
        <v>49</v>
      </c>
      <c r="M5" s="236"/>
      <c r="N5" s="237"/>
      <c r="O5" s="206" t="s">
        <v>64</v>
      </c>
      <c r="P5" s="206"/>
      <c r="Q5" s="206"/>
      <c r="R5" s="205" t="s">
        <v>50</v>
      </c>
      <c r="S5" s="205"/>
      <c r="T5" s="205" t="s">
        <v>51</v>
      </c>
      <c r="U5" s="205"/>
      <c r="V5" s="205" t="s">
        <v>52</v>
      </c>
      <c r="W5" s="205"/>
      <c r="X5" s="205" t="s">
        <v>53</v>
      </c>
      <c r="Y5" s="205"/>
      <c r="Z5" s="206" t="s">
        <v>55</v>
      </c>
      <c r="AA5" s="206"/>
      <c r="AB5" s="206"/>
      <c r="AC5" s="206"/>
      <c r="AD5" s="140"/>
      <c r="AE5" s="141"/>
    </row>
    <row r="6" spans="2:31" ht="12.75" customHeight="1">
      <c r="B6" s="189" t="s">
        <v>79</v>
      </c>
      <c r="C6" s="190"/>
      <c r="D6" s="190"/>
      <c r="E6" s="190"/>
      <c r="F6" s="191"/>
      <c r="G6" s="228"/>
      <c r="H6" s="228"/>
      <c r="I6" s="228"/>
      <c r="J6" s="228"/>
      <c r="K6" s="228"/>
      <c r="L6" s="239"/>
      <c r="M6" s="240"/>
      <c r="N6" s="241"/>
      <c r="O6" s="248"/>
      <c r="P6" s="248"/>
      <c r="Q6" s="248"/>
      <c r="R6" s="201"/>
      <c r="S6" s="201"/>
      <c r="T6" s="201"/>
      <c r="U6" s="201"/>
      <c r="V6" s="201"/>
      <c r="W6" s="201"/>
      <c r="X6" s="201"/>
      <c r="Y6" s="201"/>
      <c r="Z6" s="242"/>
      <c r="AA6" s="242"/>
      <c r="AB6" s="242"/>
      <c r="AC6" s="242"/>
      <c r="AD6" s="138"/>
      <c r="AE6" s="139"/>
    </row>
    <row r="7" spans="2:31" ht="12.75" customHeight="1">
      <c r="B7" s="192"/>
      <c r="C7" s="193"/>
      <c r="D7" s="193"/>
      <c r="E7" s="193"/>
      <c r="F7" s="194"/>
      <c r="G7" s="200" t="s">
        <v>56</v>
      </c>
      <c r="H7" s="200"/>
      <c r="I7" s="200"/>
      <c r="J7" s="200"/>
      <c r="K7" s="200"/>
      <c r="L7" s="202" t="s">
        <v>57</v>
      </c>
      <c r="M7" s="203"/>
      <c r="N7" s="204"/>
      <c r="O7" s="200" t="s">
        <v>65</v>
      </c>
      <c r="P7" s="200"/>
      <c r="Q7" s="200"/>
      <c r="R7" s="199" t="s">
        <v>58</v>
      </c>
      <c r="S7" s="199"/>
      <c r="T7" s="199" t="s">
        <v>59</v>
      </c>
      <c r="U7" s="199"/>
      <c r="V7" s="199" t="s">
        <v>60</v>
      </c>
      <c r="W7" s="199"/>
      <c r="X7" s="199" t="s">
        <v>66</v>
      </c>
      <c r="Y7" s="199"/>
      <c r="Z7" s="200" t="s">
        <v>54</v>
      </c>
      <c r="AA7" s="200"/>
      <c r="AB7" s="200" t="s">
        <v>61</v>
      </c>
      <c r="AC7" s="200"/>
      <c r="AD7" s="140"/>
      <c r="AE7" s="141"/>
    </row>
    <row r="8" spans="2:31" ht="12.75" customHeight="1" thickBot="1">
      <c r="B8" s="195"/>
      <c r="C8" s="196"/>
      <c r="D8" s="196"/>
      <c r="E8" s="196"/>
      <c r="F8" s="197"/>
      <c r="G8" s="238"/>
      <c r="H8" s="238"/>
      <c r="I8" s="238"/>
      <c r="J8" s="238"/>
      <c r="K8" s="238"/>
      <c r="L8" s="243"/>
      <c r="M8" s="244"/>
      <c r="N8" s="245"/>
      <c r="O8" s="246"/>
      <c r="P8" s="246"/>
      <c r="Q8" s="246"/>
      <c r="R8" s="247"/>
      <c r="S8" s="247"/>
      <c r="T8" s="247"/>
      <c r="U8" s="247"/>
      <c r="V8" s="247"/>
      <c r="W8" s="247"/>
      <c r="X8" s="198"/>
      <c r="Y8" s="198"/>
      <c r="Z8" s="198"/>
      <c r="AA8" s="198"/>
      <c r="AB8" s="198"/>
      <c r="AC8" s="198"/>
      <c r="AD8" s="142"/>
      <c r="AE8" s="143"/>
    </row>
    <row r="9" spans="2:31" ht="12.75" customHeight="1">
      <c r="B9" s="9"/>
      <c r="C9" s="8"/>
      <c r="D9" s="8"/>
      <c r="E9" s="8"/>
      <c r="F9" s="8"/>
      <c r="G9" s="8"/>
      <c r="H9" s="8"/>
      <c r="I9" s="8"/>
      <c r="J9" s="8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3"/>
    </row>
    <row r="10" spans="2:31" ht="12.75" customHeight="1">
      <c r="B10" s="9"/>
      <c r="C10" s="249" t="s">
        <v>30</v>
      </c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3"/>
    </row>
    <row r="11" spans="2:31" ht="12.75" customHeight="1">
      <c r="B11" s="9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 s="3"/>
    </row>
    <row r="12" spans="2:31" ht="12.75" customHeight="1">
      <c r="B12" s="9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 s="3"/>
    </row>
    <row r="13" spans="2:31" ht="12.75" customHeight="1">
      <c r="B13" s="9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 s="3"/>
    </row>
    <row r="14" spans="2:31" ht="12.75" customHeight="1">
      <c r="B14" s="9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 s="3"/>
    </row>
    <row r="15" spans="2:31" ht="12.75" customHeight="1">
      <c r="B15" s="9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 s="3"/>
    </row>
    <row r="16" spans="2:31" ht="12.75" customHeight="1">
      <c r="B16" s="9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 s="3"/>
    </row>
    <row r="17" spans="2:31" ht="12.75" customHeight="1">
      <c r="B17" s="9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 s="3"/>
    </row>
    <row r="18" spans="2:31" ht="12.75" customHeight="1">
      <c r="B18" s="9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 s="3"/>
    </row>
    <row r="19" spans="2:31" ht="12.75" customHeight="1">
      <c r="B19" s="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 s="3"/>
    </row>
    <row r="20" spans="2:31" ht="12.75" customHeight="1">
      <c r="B20" s="9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 s="3"/>
    </row>
    <row r="21" spans="2:31" ht="12.75" customHeight="1">
      <c r="B21" s="9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 s="3"/>
    </row>
    <row r="22" spans="2:31" ht="12.75" customHeight="1">
      <c r="B22" s="9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 s="3"/>
    </row>
    <row r="23" spans="2:31" ht="12.75" customHeight="1">
      <c r="B23" s="9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 s="3"/>
    </row>
    <row r="24" spans="2:31" ht="12.75" customHeight="1">
      <c r="B24" s="9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 s="3"/>
    </row>
    <row r="25" spans="2:31" ht="12.75" customHeight="1">
      <c r="B25" s="9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 s="3"/>
    </row>
    <row r="26" spans="2:31" ht="12.75" customHeight="1">
      <c r="B26" s="9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 s="3"/>
    </row>
    <row r="27" spans="2:31" ht="12.75" customHeight="1">
      <c r="B27" s="9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 s="3"/>
    </row>
    <row r="28" spans="2:31" ht="12.75" customHeight="1">
      <c r="B28" s="9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 s="3"/>
    </row>
    <row r="29" spans="2:31" ht="12.75" customHeight="1">
      <c r="B29" s="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 s="3"/>
    </row>
    <row r="30" spans="2:31" ht="12.75" customHeight="1">
      <c r="B30" s="9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 s="3"/>
    </row>
    <row r="31" spans="2:31" ht="12.75" customHeight="1">
      <c r="B31" s="9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 s="3"/>
    </row>
    <row r="32" spans="2:31" ht="12.75" customHeight="1">
      <c r="B32" s="9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 s="3"/>
    </row>
    <row r="33" spans="2:31" ht="12.75" customHeight="1">
      <c r="B33" s="9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 s="3"/>
    </row>
    <row r="34" spans="2:31" ht="12.75" customHeight="1">
      <c r="B34" s="9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 s="3"/>
    </row>
    <row r="35" spans="2:31" ht="12.75" customHeight="1">
      <c r="B35" s="9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 s="3"/>
    </row>
    <row r="36" spans="2:31" ht="12.75" customHeight="1">
      <c r="B36" s="9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 s="3"/>
    </row>
    <row r="37" spans="2:31" ht="12.75" customHeight="1">
      <c r="B37" s="4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 s="3"/>
    </row>
    <row r="38" spans="2:31" ht="12.75" customHeight="1">
      <c r="B38" s="4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 s="3"/>
    </row>
    <row r="39" spans="2:31" ht="12.75" customHeight="1">
      <c r="B39" s="4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 s="3"/>
    </row>
    <row r="40" spans="2:31" ht="12.75" customHeight="1">
      <c r="B40" s="4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 s="3"/>
    </row>
    <row r="41" spans="2:31" ht="12.75" customHeight="1">
      <c r="B41" s="4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 s="3"/>
    </row>
    <row r="42" spans="2:31" ht="12.75" customHeight="1">
      <c r="B42" s="4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 s="3"/>
    </row>
    <row r="43" spans="2:31" ht="12.75" customHeight="1">
      <c r="B43" s="4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 s="3"/>
    </row>
    <row r="44" spans="2:31" ht="12.75" customHeight="1">
      <c r="B44" s="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 s="3"/>
    </row>
    <row r="45" spans="2:31" ht="12.75" customHeight="1">
      <c r="B45" s="4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 s="3"/>
    </row>
    <row r="46" spans="2:31" ht="12.75" customHeight="1">
      <c r="B46" s="4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 s="3"/>
    </row>
    <row r="47" spans="2:31" ht="12.75" customHeight="1">
      <c r="B47" s="4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 s="3"/>
    </row>
    <row r="48" spans="2:31" ht="12.75" customHeight="1">
      <c r="B48" s="4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 s="3"/>
    </row>
    <row r="49" spans="2:31" ht="12.75" customHeight="1">
      <c r="B49" s="4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 s="3"/>
    </row>
    <row r="50" spans="2:31" ht="12.75" customHeight="1">
      <c r="B50" s="4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 s="3"/>
    </row>
    <row r="51" spans="2:31" ht="12.75" customHeight="1">
      <c r="B51" s="4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 s="3"/>
    </row>
    <row r="52" spans="2:31" ht="12.75" customHeight="1">
      <c r="B52" s="4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 s="3"/>
    </row>
    <row r="53" spans="2:31" ht="12.75" customHeight="1">
      <c r="B53" s="4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 s="3"/>
    </row>
    <row r="54" spans="2:31" ht="12.75" customHeight="1">
      <c r="B54" s="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 s="3"/>
    </row>
    <row r="55" spans="2:31" ht="12.75" customHeight="1">
      <c r="B55" s="4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 s="3"/>
    </row>
    <row r="56" spans="2:31" ht="12.75" customHeight="1">
      <c r="B56" s="4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 s="3"/>
    </row>
    <row r="57" spans="2:31" ht="12.75" customHeight="1">
      <c r="B57" s="4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 s="3"/>
    </row>
    <row r="58" spans="2:31" ht="12.75" customHeight="1">
      <c r="B58" s="4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 s="3"/>
    </row>
    <row r="59" spans="2:31" ht="12.75" customHeight="1">
      <c r="B59" s="4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 s="3"/>
    </row>
    <row r="60" spans="2:31" ht="12.75" customHeight="1">
      <c r="B60" s="4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 s="3"/>
    </row>
    <row r="61" spans="2:31" ht="12.75" customHeight="1">
      <c r="B61" s="4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 s="3"/>
    </row>
    <row r="62" spans="2:31" ht="12.75" customHeight="1">
      <c r="B62" s="4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 s="3"/>
    </row>
    <row r="63" spans="2:31" ht="12.75" customHeight="1">
      <c r="B63" s="4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 s="3"/>
    </row>
    <row r="64" spans="2:31" ht="12.75" customHeight="1">
      <c r="B64" s="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 s="3"/>
    </row>
    <row r="65" spans="2:31" ht="12.75" customHeight="1">
      <c r="B65" s="4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 s="3"/>
    </row>
    <row r="66" spans="2:31" ht="12.75" customHeight="1">
      <c r="B66" s="4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 s="3"/>
    </row>
    <row r="67" spans="2:31" ht="12.75" customHeight="1">
      <c r="B67" s="4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 s="3"/>
    </row>
    <row r="68" spans="2:31" ht="12.75" customHeight="1">
      <c r="B68" s="4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 s="3"/>
    </row>
    <row r="69" spans="2:31" ht="12.75" customHeight="1">
      <c r="B69" s="4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 s="3"/>
    </row>
    <row r="70" spans="2:31" ht="12.75" customHeight="1">
      <c r="B70" s="4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 s="3"/>
    </row>
    <row r="71" spans="2:31" ht="12.75" customHeight="1">
      <c r="B71" s="4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 s="3"/>
    </row>
    <row r="72" spans="2:31" ht="12.75" customHeight="1">
      <c r="B72" s="4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 s="3"/>
    </row>
    <row r="73" spans="2:31" ht="12.75" customHeight="1" thickBot="1">
      <c r="B73" s="5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7"/>
    </row>
    <row r="74" ht="12.75" customHeight="1">
      <c r="AE74" s="10"/>
    </row>
    <row r="80" spans="4:21" ht="12.75" customHeight="1">
      <c r="D80" s="34"/>
      <c r="E80" s="34">
        <v>-80</v>
      </c>
      <c r="F80" s="34">
        <v>-70</v>
      </c>
      <c r="G80" s="34">
        <v>-60</v>
      </c>
      <c r="H80" s="34">
        <v>-50</v>
      </c>
      <c r="I80" s="34">
        <v>-40</v>
      </c>
      <c r="J80" s="34">
        <v>-30</v>
      </c>
      <c r="K80" s="34">
        <v>-20</v>
      </c>
      <c r="L80" s="34">
        <v>-10</v>
      </c>
      <c r="M80" s="34">
        <v>0</v>
      </c>
      <c r="N80" s="34">
        <v>10</v>
      </c>
      <c r="O80" s="34">
        <v>20</v>
      </c>
      <c r="P80" s="34">
        <v>30</v>
      </c>
      <c r="Q80" s="34">
        <v>40</v>
      </c>
      <c r="R80" s="34">
        <v>50</v>
      </c>
      <c r="S80" s="34">
        <v>60</v>
      </c>
      <c r="T80" s="34">
        <v>70</v>
      </c>
      <c r="U80" s="34">
        <v>80</v>
      </c>
    </row>
    <row r="81" spans="4:21" ht="12.75" customHeight="1">
      <c r="D81" s="34">
        <v>-80</v>
      </c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</row>
    <row r="82" spans="4:21" ht="12.75" customHeight="1">
      <c r="D82" s="34">
        <v>-70</v>
      </c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</row>
    <row r="83" spans="4:21" ht="12.75" customHeight="1">
      <c r="D83" s="34">
        <v>-60</v>
      </c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</row>
    <row r="84" spans="4:21" ht="12.75" customHeight="1">
      <c r="D84" s="34">
        <v>-50</v>
      </c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</row>
    <row r="85" spans="4:21" ht="12.75" customHeight="1">
      <c r="D85" s="34">
        <v>-40</v>
      </c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</row>
    <row r="86" spans="4:21" ht="12.75" customHeight="1">
      <c r="D86" s="34">
        <v>-30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</row>
    <row r="87" spans="4:21" ht="12.75" customHeight="1">
      <c r="D87" s="34">
        <v>-20</v>
      </c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</row>
    <row r="88" spans="4:21" ht="12.75" customHeight="1">
      <c r="D88" s="34">
        <v>-10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</row>
    <row r="89" spans="4:21" ht="12.75" customHeight="1">
      <c r="D89" s="34">
        <v>0</v>
      </c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</row>
    <row r="90" spans="4:21" ht="12.75" customHeight="1">
      <c r="D90" s="34">
        <v>10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</row>
    <row r="91" spans="4:21" ht="12.75" customHeight="1">
      <c r="D91" s="34">
        <v>20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</row>
    <row r="92" spans="4:21" ht="12.75" customHeight="1">
      <c r="D92" s="34">
        <v>30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</row>
    <row r="93" spans="4:21" ht="12.75" customHeight="1">
      <c r="D93" s="34">
        <v>40</v>
      </c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</row>
    <row r="94" spans="4:21" ht="12.75" customHeight="1">
      <c r="D94" s="34">
        <v>50</v>
      </c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</row>
    <row r="95" spans="4:21" ht="12.75" customHeight="1">
      <c r="D95" s="34">
        <v>60</v>
      </c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</row>
    <row r="96" spans="4:21" ht="12.75" customHeight="1">
      <c r="D96" s="34">
        <v>70</v>
      </c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</row>
    <row r="97" spans="4:21" ht="12.75" customHeight="1">
      <c r="D97" s="34">
        <v>80</v>
      </c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</row>
  </sheetData>
  <sheetProtection password="CC96" sheet="1" scenarios="1"/>
  <mergeCells count="53">
    <mergeCell ref="G7:K7"/>
    <mergeCell ref="X6:Y6"/>
    <mergeCell ref="Z6:AC6"/>
    <mergeCell ref="V7:W7"/>
    <mergeCell ref="X7:Y7"/>
    <mergeCell ref="L6:N6"/>
    <mergeCell ref="O6:Q6"/>
    <mergeCell ref="R6:S6"/>
    <mergeCell ref="T6:U6"/>
    <mergeCell ref="AA2:AE2"/>
    <mergeCell ref="G3:H3"/>
    <mergeCell ref="I3:J3"/>
    <mergeCell ref="K3:L3"/>
    <mergeCell ref="O3:Q3"/>
    <mergeCell ref="R3:T3"/>
    <mergeCell ref="U3:W3"/>
    <mergeCell ref="X3:Y3"/>
    <mergeCell ref="Z3:AC3"/>
    <mergeCell ref="U4:W4"/>
    <mergeCell ref="X4:Y4"/>
    <mergeCell ref="C10:AD10"/>
    <mergeCell ref="K4:L4"/>
    <mergeCell ref="G6:K6"/>
    <mergeCell ref="G4:H4"/>
    <mergeCell ref="I4:J4"/>
    <mergeCell ref="G5:K5"/>
    <mergeCell ref="G8:K8"/>
    <mergeCell ref="V6:W6"/>
    <mergeCell ref="Z4:AC4"/>
    <mergeCell ref="L5:N5"/>
    <mergeCell ref="O5:Q5"/>
    <mergeCell ref="R5:S5"/>
    <mergeCell ref="T5:U5"/>
    <mergeCell ref="V5:W5"/>
    <mergeCell ref="X5:Y5"/>
    <mergeCell ref="Z5:AC5"/>
    <mergeCell ref="O4:Q4"/>
    <mergeCell ref="R4:T4"/>
    <mergeCell ref="AB8:AC8"/>
    <mergeCell ref="L7:N7"/>
    <mergeCell ref="O7:Q7"/>
    <mergeCell ref="R7:S7"/>
    <mergeCell ref="T7:U7"/>
    <mergeCell ref="B6:F8"/>
    <mergeCell ref="Z7:AA7"/>
    <mergeCell ref="AB7:AC7"/>
    <mergeCell ref="L8:N8"/>
    <mergeCell ref="O8:Q8"/>
    <mergeCell ref="R8:S8"/>
    <mergeCell ref="T8:U8"/>
    <mergeCell ref="V8:W8"/>
    <mergeCell ref="X8:Y8"/>
    <mergeCell ref="Z8:AA8"/>
  </mergeCells>
  <printOptions horizontalCentered="1"/>
  <pageMargins left="0.25" right="0.25" top="0.5" bottom="0.25" header="0" footer="0"/>
  <pageSetup fitToHeight="1" fitToWidth="1" horizontalDpi="200" verticalDpi="200" orientation="landscape" scale="60" r:id="rId2"/>
  <headerFooter alignWithMargins="0">
    <oddFooter>&amp;LPage &amp;P of &amp;N&amp;Rhttp://www.westardisplaytechnologies.com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B2:AE97"/>
  <sheetViews>
    <sheetView showGridLines="0" view="pageBreakPreview" zoomScale="75" zoomScaleNormal="75" zoomScaleSheetLayoutView="75" workbookViewId="0" topLeftCell="A1">
      <selection activeCell="G8" sqref="G8:K8"/>
    </sheetView>
  </sheetViews>
  <sheetFormatPr defaultColWidth="9.140625" defaultRowHeight="12.75" customHeight="1"/>
  <cols>
    <col min="1" max="16384" width="7.28125" style="1" customWidth="1"/>
  </cols>
  <sheetData>
    <row r="1" ht="12.75" customHeight="1" thickBot="1"/>
    <row r="2" spans="27:31" ht="12.75" customHeight="1" thickBot="1">
      <c r="AA2" s="208" t="s">
        <v>34</v>
      </c>
      <c r="AB2" s="209"/>
      <c r="AC2" s="209"/>
      <c r="AD2" s="209"/>
      <c r="AE2" s="210"/>
    </row>
    <row r="3" spans="2:31" ht="12.75" customHeight="1">
      <c r="B3" s="115"/>
      <c r="C3" s="116"/>
      <c r="D3" s="116"/>
      <c r="E3" s="116"/>
      <c r="F3" s="117"/>
      <c r="G3" s="186" t="s">
        <v>42</v>
      </c>
      <c r="H3" s="186"/>
      <c r="I3" s="186" t="s">
        <v>62</v>
      </c>
      <c r="J3" s="186"/>
      <c r="K3" s="186" t="s">
        <v>43</v>
      </c>
      <c r="L3" s="186"/>
      <c r="M3" s="118" t="s">
        <v>44</v>
      </c>
      <c r="N3" s="144" t="s">
        <v>78</v>
      </c>
      <c r="O3" s="188" t="s">
        <v>63</v>
      </c>
      <c r="P3" s="188"/>
      <c r="Q3" s="188"/>
      <c r="R3" s="188" t="s">
        <v>45</v>
      </c>
      <c r="S3" s="188"/>
      <c r="T3" s="188"/>
      <c r="U3" s="188" t="s">
        <v>46</v>
      </c>
      <c r="V3" s="188"/>
      <c r="W3" s="188"/>
      <c r="X3" s="188" t="s">
        <v>47</v>
      </c>
      <c r="Y3" s="188"/>
      <c r="Z3" s="186" t="s">
        <v>48</v>
      </c>
      <c r="AA3" s="186"/>
      <c r="AB3" s="186"/>
      <c r="AC3" s="186"/>
      <c r="AD3" s="135" t="s">
        <v>73</v>
      </c>
      <c r="AE3" s="136"/>
    </row>
    <row r="4" spans="2:31" ht="12.75" customHeight="1">
      <c r="B4" s="119"/>
      <c r="C4" s="17"/>
      <c r="D4" s="17"/>
      <c r="E4" s="17"/>
      <c r="F4" s="114"/>
      <c r="G4" s="207"/>
      <c r="H4" s="207"/>
      <c r="I4" s="207"/>
      <c r="J4" s="207"/>
      <c r="K4" s="207"/>
      <c r="L4" s="207"/>
      <c r="M4" s="120"/>
      <c r="N4" s="145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187"/>
      <c r="AA4" s="187"/>
      <c r="AB4" s="187"/>
      <c r="AC4" s="187"/>
      <c r="AD4" s="137" t="s">
        <v>77</v>
      </c>
      <c r="AE4" s="139"/>
    </row>
    <row r="5" spans="2:31" ht="12.75" customHeight="1">
      <c r="B5" s="146"/>
      <c r="C5" s="147"/>
      <c r="D5" s="147"/>
      <c r="E5" s="147"/>
      <c r="F5" s="148"/>
      <c r="G5" s="206" t="s">
        <v>70</v>
      </c>
      <c r="H5" s="206"/>
      <c r="I5" s="206"/>
      <c r="J5" s="206"/>
      <c r="K5" s="206"/>
      <c r="L5" s="235" t="s">
        <v>49</v>
      </c>
      <c r="M5" s="236"/>
      <c r="N5" s="237"/>
      <c r="O5" s="206" t="s">
        <v>64</v>
      </c>
      <c r="P5" s="206"/>
      <c r="Q5" s="206"/>
      <c r="R5" s="205" t="s">
        <v>50</v>
      </c>
      <c r="S5" s="205"/>
      <c r="T5" s="205" t="s">
        <v>51</v>
      </c>
      <c r="U5" s="205"/>
      <c r="V5" s="205" t="s">
        <v>52</v>
      </c>
      <c r="W5" s="205"/>
      <c r="X5" s="205" t="s">
        <v>53</v>
      </c>
      <c r="Y5" s="205"/>
      <c r="Z5" s="206" t="s">
        <v>55</v>
      </c>
      <c r="AA5" s="206"/>
      <c r="AB5" s="206"/>
      <c r="AC5" s="206"/>
      <c r="AD5" s="140"/>
      <c r="AE5" s="141"/>
    </row>
    <row r="6" spans="2:31" ht="12.75" customHeight="1">
      <c r="B6" s="189" t="s">
        <v>79</v>
      </c>
      <c r="C6" s="190"/>
      <c r="D6" s="190"/>
      <c r="E6" s="190"/>
      <c r="F6" s="191"/>
      <c r="G6" s="228"/>
      <c r="H6" s="228"/>
      <c r="I6" s="228"/>
      <c r="J6" s="228"/>
      <c r="K6" s="228"/>
      <c r="L6" s="239"/>
      <c r="M6" s="240"/>
      <c r="N6" s="241"/>
      <c r="O6" s="248"/>
      <c r="P6" s="248"/>
      <c r="Q6" s="248"/>
      <c r="R6" s="201"/>
      <c r="S6" s="201"/>
      <c r="T6" s="201"/>
      <c r="U6" s="201"/>
      <c r="V6" s="201"/>
      <c r="W6" s="201"/>
      <c r="X6" s="201"/>
      <c r="Y6" s="201"/>
      <c r="Z6" s="242"/>
      <c r="AA6" s="242"/>
      <c r="AB6" s="242"/>
      <c r="AC6" s="242"/>
      <c r="AD6" s="138"/>
      <c r="AE6" s="139"/>
    </row>
    <row r="7" spans="2:31" ht="12.75" customHeight="1">
      <c r="B7" s="192"/>
      <c r="C7" s="193"/>
      <c r="D7" s="193"/>
      <c r="E7" s="193"/>
      <c r="F7" s="194"/>
      <c r="G7" s="200" t="s">
        <v>56</v>
      </c>
      <c r="H7" s="200"/>
      <c r="I7" s="200"/>
      <c r="J7" s="200"/>
      <c r="K7" s="200"/>
      <c r="L7" s="202" t="s">
        <v>57</v>
      </c>
      <c r="M7" s="203"/>
      <c r="N7" s="204"/>
      <c r="O7" s="200" t="s">
        <v>65</v>
      </c>
      <c r="P7" s="200"/>
      <c r="Q7" s="200"/>
      <c r="R7" s="199" t="s">
        <v>58</v>
      </c>
      <c r="S7" s="199"/>
      <c r="T7" s="199" t="s">
        <v>59</v>
      </c>
      <c r="U7" s="199"/>
      <c r="V7" s="199" t="s">
        <v>60</v>
      </c>
      <c r="W7" s="199"/>
      <c r="X7" s="199" t="s">
        <v>66</v>
      </c>
      <c r="Y7" s="199"/>
      <c r="Z7" s="200" t="s">
        <v>54</v>
      </c>
      <c r="AA7" s="200"/>
      <c r="AB7" s="200" t="s">
        <v>61</v>
      </c>
      <c r="AC7" s="200"/>
      <c r="AD7" s="140"/>
      <c r="AE7" s="141"/>
    </row>
    <row r="8" spans="2:31" ht="12.75" customHeight="1" thickBot="1">
      <c r="B8" s="195"/>
      <c r="C8" s="196"/>
      <c r="D8" s="196"/>
      <c r="E8" s="196"/>
      <c r="F8" s="197"/>
      <c r="G8" s="238"/>
      <c r="H8" s="238"/>
      <c r="I8" s="238"/>
      <c r="J8" s="238"/>
      <c r="K8" s="238"/>
      <c r="L8" s="243"/>
      <c r="M8" s="244"/>
      <c r="N8" s="245"/>
      <c r="O8" s="246"/>
      <c r="P8" s="246"/>
      <c r="Q8" s="246"/>
      <c r="R8" s="247"/>
      <c r="S8" s="247"/>
      <c r="T8" s="247"/>
      <c r="U8" s="247"/>
      <c r="V8" s="247"/>
      <c r="W8" s="247"/>
      <c r="X8" s="198"/>
      <c r="Y8" s="198"/>
      <c r="Z8" s="198"/>
      <c r="AA8" s="198"/>
      <c r="AB8" s="198"/>
      <c r="AC8" s="198"/>
      <c r="AD8" s="142"/>
      <c r="AE8" s="143"/>
    </row>
    <row r="9" spans="2:31" ht="12.75" customHeight="1">
      <c r="B9" s="9"/>
      <c r="C9" s="8"/>
      <c r="D9" s="8"/>
      <c r="E9" s="8"/>
      <c r="F9" s="8"/>
      <c r="G9" s="8"/>
      <c r="H9" s="8"/>
      <c r="I9" s="8"/>
      <c r="J9" s="8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3"/>
    </row>
    <row r="10" spans="2:31" ht="12.75" customHeight="1">
      <c r="B10" s="9"/>
      <c r="C10" s="249" t="s">
        <v>31</v>
      </c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3"/>
    </row>
    <row r="11" spans="2:31" ht="12.75" customHeight="1">
      <c r="B11" s="9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 s="3"/>
    </row>
    <row r="12" spans="2:31" ht="12.75" customHeight="1">
      <c r="B12" s="9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 s="3"/>
    </row>
    <row r="13" spans="2:31" ht="12.75" customHeight="1">
      <c r="B13" s="9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 s="3"/>
    </row>
    <row r="14" spans="2:31" ht="12.75" customHeight="1">
      <c r="B14" s="9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 s="3"/>
    </row>
    <row r="15" spans="2:31" ht="12.75" customHeight="1">
      <c r="B15" s="9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 s="3"/>
    </row>
    <row r="16" spans="2:31" ht="12.75" customHeight="1">
      <c r="B16" s="9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 s="3"/>
    </row>
    <row r="17" spans="2:31" ht="12.75" customHeight="1">
      <c r="B17" s="9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 s="3"/>
    </row>
    <row r="18" spans="2:31" ht="12.75" customHeight="1">
      <c r="B18" s="9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 s="3"/>
    </row>
    <row r="19" spans="2:31" ht="12.75" customHeight="1">
      <c r="B19" s="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 s="3"/>
    </row>
    <row r="20" spans="2:31" ht="12.75" customHeight="1">
      <c r="B20" s="9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 s="3"/>
    </row>
    <row r="21" spans="2:31" ht="12.75" customHeight="1">
      <c r="B21" s="9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 s="3"/>
    </row>
    <row r="22" spans="2:31" ht="12.75" customHeight="1">
      <c r="B22" s="9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 s="3"/>
    </row>
    <row r="23" spans="2:31" ht="12.75" customHeight="1">
      <c r="B23" s="9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 s="3"/>
    </row>
    <row r="24" spans="2:31" ht="12.75" customHeight="1">
      <c r="B24" s="9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 s="3"/>
    </row>
    <row r="25" spans="2:31" ht="12.75" customHeight="1">
      <c r="B25" s="9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 s="3"/>
    </row>
    <row r="26" spans="2:31" ht="12.75" customHeight="1">
      <c r="B26" s="9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 s="3"/>
    </row>
    <row r="27" spans="2:31" ht="12.75" customHeight="1">
      <c r="B27" s="9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 s="3"/>
    </row>
    <row r="28" spans="2:31" ht="12.75" customHeight="1">
      <c r="B28" s="9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 s="3"/>
    </row>
    <row r="29" spans="2:31" ht="12.75" customHeight="1">
      <c r="B29" s="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 s="3"/>
    </row>
    <row r="30" spans="2:31" ht="12.75" customHeight="1">
      <c r="B30" s="9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 s="3"/>
    </row>
    <row r="31" spans="2:31" ht="12.75" customHeight="1">
      <c r="B31" s="9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 s="3"/>
    </row>
    <row r="32" spans="2:31" ht="12.75" customHeight="1">
      <c r="B32" s="9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 s="3"/>
    </row>
    <row r="33" spans="2:31" ht="12.75" customHeight="1">
      <c r="B33" s="9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 s="3"/>
    </row>
    <row r="34" spans="2:31" ht="12.75" customHeight="1">
      <c r="B34" s="9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 s="3"/>
    </row>
    <row r="35" spans="2:31" ht="12.75" customHeight="1">
      <c r="B35" s="9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 s="3"/>
    </row>
    <row r="36" spans="2:31" ht="12.75" customHeight="1">
      <c r="B36" s="9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 s="3"/>
    </row>
    <row r="37" spans="2:31" ht="12.75" customHeight="1">
      <c r="B37" s="4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 s="3"/>
    </row>
    <row r="38" spans="2:31" ht="12.75" customHeight="1">
      <c r="B38" s="4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 s="3"/>
    </row>
    <row r="39" spans="2:31" ht="12.75" customHeight="1">
      <c r="B39" s="4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 s="3"/>
    </row>
    <row r="40" spans="2:31" ht="12.75" customHeight="1">
      <c r="B40" s="4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 s="3"/>
    </row>
    <row r="41" spans="2:31" ht="12.75" customHeight="1">
      <c r="B41" s="4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 s="3"/>
    </row>
    <row r="42" spans="2:31" ht="12.75" customHeight="1">
      <c r="B42" s="4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 s="3"/>
    </row>
    <row r="43" spans="2:31" ht="12.75" customHeight="1">
      <c r="B43" s="4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 s="3"/>
    </row>
    <row r="44" spans="2:31" ht="12.75" customHeight="1">
      <c r="B44" s="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 s="3"/>
    </row>
    <row r="45" spans="2:31" ht="12.75" customHeight="1">
      <c r="B45" s="4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 s="3"/>
    </row>
    <row r="46" spans="2:31" ht="12.75" customHeight="1">
      <c r="B46" s="4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 s="3"/>
    </row>
    <row r="47" spans="2:31" ht="12.75" customHeight="1">
      <c r="B47" s="4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 s="3"/>
    </row>
    <row r="48" spans="2:31" ht="12.75" customHeight="1">
      <c r="B48" s="4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 s="3"/>
    </row>
    <row r="49" spans="2:31" ht="12.75" customHeight="1">
      <c r="B49" s="4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 s="3"/>
    </row>
    <row r="50" spans="2:31" ht="12.75" customHeight="1">
      <c r="B50" s="4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 s="3"/>
    </row>
    <row r="51" spans="2:31" ht="12.75" customHeight="1">
      <c r="B51" s="4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 s="3"/>
    </row>
    <row r="52" spans="2:31" ht="12.75" customHeight="1">
      <c r="B52" s="4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 s="3"/>
    </row>
    <row r="53" spans="2:31" ht="12.75" customHeight="1">
      <c r="B53" s="4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 s="3"/>
    </row>
    <row r="54" spans="2:31" ht="12.75" customHeight="1">
      <c r="B54" s="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 s="3"/>
    </row>
    <row r="55" spans="2:31" ht="12.75" customHeight="1">
      <c r="B55" s="4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 s="3"/>
    </row>
    <row r="56" spans="2:31" ht="12.75" customHeight="1">
      <c r="B56" s="4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 s="3"/>
    </row>
    <row r="57" spans="2:31" ht="12.75" customHeight="1">
      <c r="B57" s="4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 s="3"/>
    </row>
    <row r="58" spans="2:31" ht="12.75" customHeight="1">
      <c r="B58" s="4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 s="3"/>
    </row>
    <row r="59" spans="2:31" ht="12.75" customHeight="1">
      <c r="B59" s="4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 s="3"/>
    </row>
    <row r="60" spans="2:31" ht="12.75" customHeight="1">
      <c r="B60" s="4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 s="3"/>
    </row>
    <row r="61" spans="2:31" ht="12.75" customHeight="1">
      <c r="B61" s="4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 s="3"/>
    </row>
    <row r="62" spans="2:31" ht="12.75" customHeight="1">
      <c r="B62" s="4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 s="3"/>
    </row>
    <row r="63" spans="2:31" ht="12.75" customHeight="1">
      <c r="B63" s="4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 s="3"/>
    </row>
    <row r="64" spans="2:31" ht="12.75" customHeight="1">
      <c r="B64" s="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 s="3"/>
    </row>
    <row r="65" spans="2:31" ht="12.75" customHeight="1">
      <c r="B65" s="4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 s="3"/>
    </row>
    <row r="66" spans="2:31" ht="12.75" customHeight="1">
      <c r="B66" s="4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 s="3"/>
    </row>
    <row r="67" spans="2:31" ht="12.75" customHeight="1">
      <c r="B67" s="4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 s="3"/>
    </row>
    <row r="68" spans="2:31" ht="12.75" customHeight="1">
      <c r="B68" s="4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 s="3"/>
    </row>
    <row r="69" spans="2:31" ht="12.75" customHeight="1">
      <c r="B69" s="4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 s="3"/>
    </row>
    <row r="70" spans="2:31" ht="12.75" customHeight="1">
      <c r="B70" s="4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 s="3"/>
    </row>
    <row r="71" spans="2:31" ht="12.75" customHeight="1">
      <c r="B71" s="4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 s="3"/>
    </row>
    <row r="72" spans="2:31" ht="12.75" customHeight="1">
      <c r="B72" s="4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 s="3"/>
    </row>
    <row r="73" spans="2:31" ht="12.75" customHeight="1" thickBot="1">
      <c r="B73" s="5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7"/>
    </row>
    <row r="74" ht="12.75" customHeight="1">
      <c r="AE74" s="10"/>
    </row>
    <row r="80" spans="4:21" ht="12.75" customHeight="1">
      <c r="D80" s="34"/>
      <c r="E80" s="34">
        <v>-80</v>
      </c>
      <c r="F80" s="34">
        <v>-70</v>
      </c>
      <c r="G80" s="34">
        <v>-60</v>
      </c>
      <c r="H80" s="34">
        <v>-50</v>
      </c>
      <c r="I80" s="34">
        <v>-40</v>
      </c>
      <c r="J80" s="34">
        <v>-30</v>
      </c>
      <c r="K80" s="34">
        <v>-20</v>
      </c>
      <c r="L80" s="34">
        <v>-10</v>
      </c>
      <c r="M80" s="34">
        <v>0</v>
      </c>
      <c r="N80" s="34">
        <v>10</v>
      </c>
      <c r="O80" s="34">
        <v>20</v>
      </c>
      <c r="P80" s="34">
        <v>30</v>
      </c>
      <c r="Q80" s="34">
        <v>40</v>
      </c>
      <c r="R80" s="34">
        <v>50</v>
      </c>
      <c r="S80" s="34">
        <v>60</v>
      </c>
      <c r="T80" s="34">
        <v>70</v>
      </c>
      <c r="U80" s="34">
        <v>80</v>
      </c>
    </row>
    <row r="81" spans="4:21" ht="12.75" customHeight="1">
      <c r="D81" s="34">
        <v>-80</v>
      </c>
      <c r="E81" s="34"/>
      <c r="F81" s="34"/>
      <c r="G81" s="34"/>
      <c r="H81" s="34"/>
      <c r="I81" s="34"/>
      <c r="J81" s="34"/>
      <c r="K81" s="34"/>
      <c r="L81" s="34"/>
      <c r="M81" s="34" t="e">
        <f>WhiteViewingCone!M81/BlackViewingCone!M81</f>
        <v>#DIV/0!</v>
      </c>
      <c r="N81" s="34"/>
      <c r="O81" s="34"/>
      <c r="P81" s="34"/>
      <c r="Q81" s="34"/>
      <c r="R81" s="34"/>
      <c r="S81" s="34"/>
      <c r="T81" s="34"/>
      <c r="U81" s="34"/>
    </row>
    <row r="82" spans="4:21" ht="12.75" customHeight="1">
      <c r="D82" s="34">
        <v>-70</v>
      </c>
      <c r="E82" s="34"/>
      <c r="F82" s="34"/>
      <c r="G82" s="34"/>
      <c r="H82" s="34" t="e">
        <f>WhiteViewingCone!H82/BlackViewingCone!H82</f>
        <v>#DIV/0!</v>
      </c>
      <c r="I82" s="34" t="e">
        <f>WhiteViewingCone!I82/BlackViewingCone!I82</f>
        <v>#DIV/0!</v>
      </c>
      <c r="J82" s="34" t="e">
        <f>WhiteViewingCone!J82/BlackViewingCone!J82</f>
        <v>#DIV/0!</v>
      </c>
      <c r="K82" s="34" t="e">
        <f>WhiteViewingCone!K82/BlackViewingCone!K82</f>
        <v>#DIV/0!</v>
      </c>
      <c r="L82" s="34" t="e">
        <f>WhiteViewingCone!L82/BlackViewingCone!L82</f>
        <v>#DIV/0!</v>
      </c>
      <c r="M82" s="34" t="e">
        <f>WhiteViewingCone!M82/BlackViewingCone!M82</f>
        <v>#DIV/0!</v>
      </c>
      <c r="N82" s="34" t="e">
        <f>WhiteViewingCone!N82/BlackViewingCone!N82</f>
        <v>#DIV/0!</v>
      </c>
      <c r="O82" s="34" t="e">
        <f>WhiteViewingCone!O82/BlackViewingCone!O82</f>
        <v>#DIV/0!</v>
      </c>
      <c r="P82" s="34" t="e">
        <f>WhiteViewingCone!P82/BlackViewingCone!P82</f>
        <v>#DIV/0!</v>
      </c>
      <c r="Q82" s="34" t="e">
        <f>WhiteViewingCone!Q82/BlackViewingCone!Q82</f>
        <v>#DIV/0!</v>
      </c>
      <c r="R82" s="34" t="e">
        <f>WhiteViewingCone!R82/BlackViewingCone!R82</f>
        <v>#DIV/0!</v>
      </c>
      <c r="S82" s="34"/>
      <c r="T82" s="34"/>
      <c r="U82" s="34"/>
    </row>
    <row r="83" spans="4:21" ht="12.75" customHeight="1">
      <c r="D83" s="34">
        <v>-60</v>
      </c>
      <c r="E83" s="34"/>
      <c r="F83" s="34"/>
      <c r="G83" s="34" t="e">
        <f>WhiteViewingCone!G83/BlackViewingCone!G83</f>
        <v>#DIV/0!</v>
      </c>
      <c r="H83" s="34" t="e">
        <f>WhiteViewingCone!H83/BlackViewingCone!H83</f>
        <v>#DIV/0!</v>
      </c>
      <c r="I83" s="34" t="e">
        <f>WhiteViewingCone!I83/BlackViewingCone!I83</f>
        <v>#DIV/0!</v>
      </c>
      <c r="J83" s="34" t="e">
        <f>WhiteViewingCone!J83/BlackViewingCone!J83</f>
        <v>#DIV/0!</v>
      </c>
      <c r="K83" s="34" t="e">
        <f>WhiteViewingCone!K83/BlackViewingCone!K83</f>
        <v>#DIV/0!</v>
      </c>
      <c r="L83" s="34" t="e">
        <f>WhiteViewingCone!L83/BlackViewingCone!L83</f>
        <v>#DIV/0!</v>
      </c>
      <c r="M83" s="34" t="e">
        <f>WhiteViewingCone!M83/BlackViewingCone!M83</f>
        <v>#DIV/0!</v>
      </c>
      <c r="N83" s="34" t="e">
        <f>WhiteViewingCone!N83/BlackViewingCone!N83</f>
        <v>#DIV/0!</v>
      </c>
      <c r="O83" s="34" t="e">
        <f>WhiteViewingCone!O83/BlackViewingCone!O83</f>
        <v>#DIV/0!</v>
      </c>
      <c r="P83" s="34" t="e">
        <f>WhiteViewingCone!P83/BlackViewingCone!P83</f>
        <v>#DIV/0!</v>
      </c>
      <c r="Q83" s="34" t="e">
        <f>WhiteViewingCone!Q83/BlackViewingCone!Q83</f>
        <v>#DIV/0!</v>
      </c>
      <c r="R83" s="34" t="e">
        <f>WhiteViewingCone!R83/BlackViewingCone!R83</f>
        <v>#DIV/0!</v>
      </c>
      <c r="S83" s="34" t="e">
        <f>WhiteViewingCone!S83/BlackViewingCone!S83</f>
        <v>#DIV/0!</v>
      </c>
      <c r="T83" s="34"/>
      <c r="U83" s="34"/>
    </row>
    <row r="84" spans="4:21" ht="12.75" customHeight="1">
      <c r="D84" s="34">
        <v>-50</v>
      </c>
      <c r="E84" s="34"/>
      <c r="F84" s="34" t="e">
        <f>WhiteViewingCone!F84/BlackViewingCone!F84</f>
        <v>#DIV/0!</v>
      </c>
      <c r="G84" s="34" t="e">
        <f>WhiteViewingCone!G84/BlackViewingCone!G84</f>
        <v>#DIV/0!</v>
      </c>
      <c r="H84" s="34" t="e">
        <f>WhiteViewingCone!H84/BlackViewingCone!H84</f>
        <v>#DIV/0!</v>
      </c>
      <c r="I84" s="34" t="e">
        <f>WhiteViewingCone!I84/BlackViewingCone!I84</f>
        <v>#DIV/0!</v>
      </c>
      <c r="J84" s="34" t="e">
        <f>WhiteViewingCone!J84/BlackViewingCone!J84</f>
        <v>#DIV/0!</v>
      </c>
      <c r="K84" s="34" t="e">
        <f>WhiteViewingCone!K84/BlackViewingCone!K84</f>
        <v>#DIV/0!</v>
      </c>
      <c r="L84" s="34" t="e">
        <f>WhiteViewingCone!L84/BlackViewingCone!L84</f>
        <v>#DIV/0!</v>
      </c>
      <c r="M84" s="34" t="e">
        <f>WhiteViewingCone!M84/BlackViewingCone!M84</f>
        <v>#DIV/0!</v>
      </c>
      <c r="N84" s="34" t="e">
        <f>WhiteViewingCone!N84/BlackViewingCone!N84</f>
        <v>#DIV/0!</v>
      </c>
      <c r="O84" s="34" t="e">
        <f>WhiteViewingCone!O84/BlackViewingCone!O84</f>
        <v>#DIV/0!</v>
      </c>
      <c r="P84" s="34" t="e">
        <f>WhiteViewingCone!P84/BlackViewingCone!P84</f>
        <v>#DIV/0!</v>
      </c>
      <c r="Q84" s="34" t="e">
        <f>WhiteViewingCone!Q84/BlackViewingCone!Q84</f>
        <v>#DIV/0!</v>
      </c>
      <c r="R84" s="34" t="e">
        <f>WhiteViewingCone!R84/BlackViewingCone!R84</f>
        <v>#DIV/0!</v>
      </c>
      <c r="S84" s="34" t="e">
        <f>WhiteViewingCone!S84/BlackViewingCone!S84</f>
        <v>#DIV/0!</v>
      </c>
      <c r="T84" s="34" t="e">
        <f>WhiteViewingCone!T84/BlackViewingCone!T84</f>
        <v>#DIV/0!</v>
      </c>
      <c r="U84" s="34"/>
    </row>
    <row r="85" spans="4:21" ht="12.75" customHeight="1">
      <c r="D85" s="34">
        <v>-40</v>
      </c>
      <c r="E85" s="34"/>
      <c r="F85" s="34" t="e">
        <f>WhiteViewingCone!F85/BlackViewingCone!F85</f>
        <v>#DIV/0!</v>
      </c>
      <c r="G85" s="34" t="e">
        <f>WhiteViewingCone!G85/BlackViewingCone!G85</f>
        <v>#DIV/0!</v>
      </c>
      <c r="H85" s="34" t="e">
        <f>WhiteViewingCone!H85/BlackViewingCone!H85</f>
        <v>#DIV/0!</v>
      </c>
      <c r="I85" s="34" t="e">
        <f>WhiteViewingCone!I85/BlackViewingCone!I85</f>
        <v>#DIV/0!</v>
      </c>
      <c r="J85" s="34" t="e">
        <f>WhiteViewingCone!J85/BlackViewingCone!J85</f>
        <v>#DIV/0!</v>
      </c>
      <c r="K85" s="34" t="e">
        <f>WhiteViewingCone!K85/BlackViewingCone!K85</f>
        <v>#DIV/0!</v>
      </c>
      <c r="L85" s="34" t="e">
        <f>WhiteViewingCone!L85/BlackViewingCone!L85</f>
        <v>#DIV/0!</v>
      </c>
      <c r="M85" s="34" t="e">
        <f>WhiteViewingCone!M85/BlackViewingCone!M85</f>
        <v>#DIV/0!</v>
      </c>
      <c r="N85" s="34" t="e">
        <f>WhiteViewingCone!N85/BlackViewingCone!N85</f>
        <v>#DIV/0!</v>
      </c>
      <c r="O85" s="34" t="e">
        <f>WhiteViewingCone!O85/BlackViewingCone!O85</f>
        <v>#DIV/0!</v>
      </c>
      <c r="P85" s="34" t="e">
        <f>WhiteViewingCone!P85/BlackViewingCone!P85</f>
        <v>#DIV/0!</v>
      </c>
      <c r="Q85" s="34" t="e">
        <f>WhiteViewingCone!Q85/BlackViewingCone!Q85</f>
        <v>#DIV/0!</v>
      </c>
      <c r="R85" s="34" t="e">
        <f>WhiteViewingCone!R85/BlackViewingCone!R85</f>
        <v>#DIV/0!</v>
      </c>
      <c r="S85" s="34" t="e">
        <f>WhiteViewingCone!S85/BlackViewingCone!S85</f>
        <v>#DIV/0!</v>
      </c>
      <c r="T85" s="34" t="e">
        <f>WhiteViewingCone!T85/BlackViewingCone!T85</f>
        <v>#DIV/0!</v>
      </c>
      <c r="U85" s="34"/>
    </row>
    <row r="86" spans="4:21" ht="12.75" customHeight="1">
      <c r="D86" s="34">
        <v>-30</v>
      </c>
      <c r="E86" s="34"/>
      <c r="F86" s="34" t="e">
        <f>WhiteViewingCone!F86/BlackViewingCone!F86</f>
        <v>#DIV/0!</v>
      </c>
      <c r="G86" s="34" t="e">
        <f>WhiteViewingCone!G86/BlackViewingCone!G86</f>
        <v>#DIV/0!</v>
      </c>
      <c r="H86" s="34" t="e">
        <f>WhiteViewingCone!H86/BlackViewingCone!H86</f>
        <v>#DIV/0!</v>
      </c>
      <c r="I86" s="34" t="e">
        <f>WhiteViewingCone!I86/BlackViewingCone!I86</f>
        <v>#DIV/0!</v>
      </c>
      <c r="J86" s="34" t="e">
        <f>WhiteViewingCone!J86/BlackViewingCone!J86</f>
        <v>#DIV/0!</v>
      </c>
      <c r="K86" s="34" t="e">
        <f>WhiteViewingCone!K86/BlackViewingCone!K86</f>
        <v>#DIV/0!</v>
      </c>
      <c r="L86" s="34" t="e">
        <f>WhiteViewingCone!L86/BlackViewingCone!L86</f>
        <v>#DIV/0!</v>
      </c>
      <c r="M86" s="34" t="e">
        <f>WhiteViewingCone!M86/BlackViewingCone!M86</f>
        <v>#DIV/0!</v>
      </c>
      <c r="N86" s="34" t="e">
        <f>WhiteViewingCone!N86/BlackViewingCone!N86</f>
        <v>#DIV/0!</v>
      </c>
      <c r="O86" s="34" t="e">
        <f>WhiteViewingCone!O86/BlackViewingCone!O86</f>
        <v>#DIV/0!</v>
      </c>
      <c r="P86" s="34" t="e">
        <f>WhiteViewingCone!P86/BlackViewingCone!P86</f>
        <v>#DIV/0!</v>
      </c>
      <c r="Q86" s="34" t="e">
        <f>WhiteViewingCone!Q86/BlackViewingCone!Q86</f>
        <v>#DIV/0!</v>
      </c>
      <c r="R86" s="34" t="e">
        <f>WhiteViewingCone!R86/BlackViewingCone!R86</f>
        <v>#DIV/0!</v>
      </c>
      <c r="S86" s="34" t="e">
        <f>WhiteViewingCone!S86/BlackViewingCone!S86</f>
        <v>#DIV/0!</v>
      </c>
      <c r="T86" s="34" t="e">
        <f>WhiteViewingCone!T86/BlackViewingCone!T86</f>
        <v>#DIV/0!</v>
      </c>
      <c r="U86" s="34"/>
    </row>
    <row r="87" spans="4:21" ht="12.75" customHeight="1">
      <c r="D87" s="34">
        <v>-20</v>
      </c>
      <c r="E87" s="34"/>
      <c r="F87" s="34" t="e">
        <f>WhiteViewingCone!F87/BlackViewingCone!F87</f>
        <v>#DIV/0!</v>
      </c>
      <c r="G87" s="34" t="e">
        <f>WhiteViewingCone!G87/BlackViewingCone!G87</f>
        <v>#DIV/0!</v>
      </c>
      <c r="H87" s="34" t="e">
        <f>WhiteViewingCone!H87/BlackViewingCone!H87</f>
        <v>#DIV/0!</v>
      </c>
      <c r="I87" s="34" t="e">
        <f>WhiteViewingCone!I87/BlackViewingCone!I87</f>
        <v>#DIV/0!</v>
      </c>
      <c r="J87" s="34" t="e">
        <f>WhiteViewingCone!J87/BlackViewingCone!J87</f>
        <v>#DIV/0!</v>
      </c>
      <c r="K87" s="34" t="e">
        <f>WhiteViewingCone!K87/BlackViewingCone!K87</f>
        <v>#DIV/0!</v>
      </c>
      <c r="L87" s="34" t="e">
        <f>WhiteViewingCone!L87/BlackViewingCone!L87</f>
        <v>#DIV/0!</v>
      </c>
      <c r="M87" s="34" t="e">
        <f>WhiteViewingCone!M87/BlackViewingCone!M87</f>
        <v>#DIV/0!</v>
      </c>
      <c r="N87" s="34" t="e">
        <f>WhiteViewingCone!N87/BlackViewingCone!N87</f>
        <v>#DIV/0!</v>
      </c>
      <c r="O87" s="34" t="e">
        <f>WhiteViewingCone!O87/BlackViewingCone!O87</f>
        <v>#DIV/0!</v>
      </c>
      <c r="P87" s="34" t="e">
        <f>WhiteViewingCone!P87/BlackViewingCone!P87</f>
        <v>#DIV/0!</v>
      </c>
      <c r="Q87" s="34" t="e">
        <f>WhiteViewingCone!Q87/BlackViewingCone!Q87</f>
        <v>#DIV/0!</v>
      </c>
      <c r="R87" s="34" t="e">
        <f>WhiteViewingCone!R87/BlackViewingCone!R87</f>
        <v>#DIV/0!</v>
      </c>
      <c r="S87" s="34" t="e">
        <f>WhiteViewingCone!S87/BlackViewingCone!S87</f>
        <v>#DIV/0!</v>
      </c>
      <c r="T87" s="34" t="e">
        <f>WhiteViewingCone!T87/BlackViewingCone!T87</f>
        <v>#DIV/0!</v>
      </c>
      <c r="U87" s="34"/>
    </row>
    <row r="88" spans="4:21" ht="12.75" customHeight="1">
      <c r="D88" s="34">
        <v>-10</v>
      </c>
      <c r="E88" s="34"/>
      <c r="F88" s="34" t="e">
        <f>WhiteViewingCone!F88/BlackViewingCone!F88</f>
        <v>#DIV/0!</v>
      </c>
      <c r="G88" s="34" t="e">
        <f>WhiteViewingCone!G88/BlackViewingCone!G88</f>
        <v>#DIV/0!</v>
      </c>
      <c r="H88" s="34" t="e">
        <f>WhiteViewingCone!H88/BlackViewingCone!H88</f>
        <v>#DIV/0!</v>
      </c>
      <c r="I88" s="34" t="e">
        <f>WhiteViewingCone!I88/BlackViewingCone!I88</f>
        <v>#DIV/0!</v>
      </c>
      <c r="J88" s="34" t="e">
        <f>WhiteViewingCone!J88/BlackViewingCone!J88</f>
        <v>#DIV/0!</v>
      </c>
      <c r="K88" s="34" t="e">
        <f>WhiteViewingCone!K88/BlackViewingCone!K88</f>
        <v>#DIV/0!</v>
      </c>
      <c r="L88" s="34" t="e">
        <f>WhiteViewingCone!L88/BlackViewingCone!L88</f>
        <v>#DIV/0!</v>
      </c>
      <c r="M88" s="34" t="e">
        <f>WhiteViewingCone!M88/BlackViewingCone!M88</f>
        <v>#DIV/0!</v>
      </c>
      <c r="N88" s="34" t="e">
        <f>WhiteViewingCone!N88/BlackViewingCone!N88</f>
        <v>#DIV/0!</v>
      </c>
      <c r="O88" s="34" t="e">
        <f>WhiteViewingCone!O88/BlackViewingCone!O88</f>
        <v>#DIV/0!</v>
      </c>
      <c r="P88" s="34" t="e">
        <f>WhiteViewingCone!P88/BlackViewingCone!P88</f>
        <v>#DIV/0!</v>
      </c>
      <c r="Q88" s="34" t="e">
        <f>WhiteViewingCone!Q88/BlackViewingCone!Q88</f>
        <v>#DIV/0!</v>
      </c>
      <c r="R88" s="34" t="e">
        <f>WhiteViewingCone!R88/BlackViewingCone!R88</f>
        <v>#DIV/0!</v>
      </c>
      <c r="S88" s="34" t="e">
        <f>WhiteViewingCone!S88/BlackViewingCone!S88</f>
        <v>#DIV/0!</v>
      </c>
      <c r="T88" s="34" t="e">
        <f>WhiteViewingCone!T88/BlackViewingCone!T88</f>
        <v>#DIV/0!</v>
      </c>
      <c r="U88" s="34"/>
    </row>
    <row r="89" spans="4:21" ht="12.75" customHeight="1">
      <c r="D89" s="34">
        <v>0</v>
      </c>
      <c r="E89" s="34" t="e">
        <f>WhiteViewingCone!E89/BlackViewingCone!E89</f>
        <v>#DIV/0!</v>
      </c>
      <c r="F89" s="34" t="e">
        <f>WhiteViewingCone!F89/BlackViewingCone!F89</f>
        <v>#DIV/0!</v>
      </c>
      <c r="G89" s="34" t="e">
        <f>WhiteViewingCone!G89/BlackViewingCone!G89</f>
        <v>#DIV/0!</v>
      </c>
      <c r="H89" s="34" t="e">
        <f>WhiteViewingCone!H89/BlackViewingCone!H89</f>
        <v>#DIV/0!</v>
      </c>
      <c r="I89" s="34" t="e">
        <f>WhiteViewingCone!I89/BlackViewingCone!I89</f>
        <v>#DIV/0!</v>
      </c>
      <c r="J89" s="34" t="e">
        <f>WhiteViewingCone!J89/BlackViewingCone!J89</f>
        <v>#DIV/0!</v>
      </c>
      <c r="K89" s="34" t="e">
        <f>WhiteViewingCone!K89/BlackViewingCone!K89</f>
        <v>#DIV/0!</v>
      </c>
      <c r="L89" s="34" t="e">
        <f>WhiteViewingCone!L89/BlackViewingCone!L89</f>
        <v>#DIV/0!</v>
      </c>
      <c r="M89" s="34" t="e">
        <f>WhiteViewingCone!M89/BlackViewingCone!M89</f>
        <v>#DIV/0!</v>
      </c>
      <c r="N89" s="34" t="e">
        <f>WhiteViewingCone!N89/BlackViewingCone!N89</f>
        <v>#DIV/0!</v>
      </c>
      <c r="O89" s="34" t="e">
        <f>WhiteViewingCone!O89/BlackViewingCone!O89</f>
        <v>#DIV/0!</v>
      </c>
      <c r="P89" s="34" t="e">
        <f>WhiteViewingCone!P89/BlackViewingCone!P89</f>
        <v>#DIV/0!</v>
      </c>
      <c r="Q89" s="34" t="e">
        <f>WhiteViewingCone!Q89/BlackViewingCone!Q89</f>
        <v>#DIV/0!</v>
      </c>
      <c r="R89" s="34" t="e">
        <f>WhiteViewingCone!R89/BlackViewingCone!R89</f>
        <v>#DIV/0!</v>
      </c>
      <c r="S89" s="34" t="e">
        <f>WhiteViewingCone!S89/BlackViewingCone!S89</f>
        <v>#DIV/0!</v>
      </c>
      <c r="T89" s="34" t="e">
        <f>WhiteViewingCone!T89/BlackViewingCone!T89</f>
        <v>#DIV/0!</v>
      </c>
      <c r="U89" s="34" t="e">
        <f>WhiteViewingCone!U89/BlackViewingCone!U89</f>
        <v>#DIV/0!</v>
      </c>
    </row>
    <row r="90" spans="4:21" ht="12.75" customHeight="1">
      <c r="D90" s="34">
        <v>10</v>
      </c>
      <c r="E90" s="34"/>
      <c r="F90" s="34" t="e">
        <f>WhiteViewingCone!F90/BlackViewingCone!F90</f>
        <v>#DIV/0!</v>
      </c>
      <c r="G90" s="34" t="e">
        <f>WhiteViewingCone!G90/BlackViewingCone!G90</f>
        <v>#DIV/0!</v>
      </c>
      <c r="H90" s="34" t="e">
        <f>WhiteViewingCone!H90/BlackViewingCone!H90</f>
        <v>#DIV/0!</v>
      </c>
      <c r="I90" s="34" t="e">
        <f>WhiteViewingCone!I90/BlackViewingCone!I90</f>
        <v>#DIV/0!</v>
      </c>
      <c r="J90" s="34" t="e">
        <f>WhiteViewingCone!J90/BlackViewingCone!J90</f>
        <v>#DIV/0!</v>
      </c>
      <c r="K90" s="34" t="e">
        <f>WhiteViewingCone!K90/BlackViewingCone!K90</f>
        <v>#DIV/0!</v>
      </c>
      <c r="L90" s="34" t="e">
        <f>WhiteViewingCone!L90/BlackViewingCone!L90</f>
        <v>#DIV/0!</v>
      </c>
      <c r="M90" s="34" t="e">
        <f>WhiteViewingCone!M90/BlackViewingCone!M90</f>
        <v>#DIV/0!</v>
      </c>
      <c r="N90" s="34" t="e">
        <f>WhiteViewingCone!N90/BlackViewingCone!N90</f>
        <v>#DIV/0!</v>
      </c>
      <c r="O90" s="34" t="e">
        <f>WhiteViewingCone!O90/BlackViewingCone!O90</f>
        <v>#DIV/0!</v>
      </c>
      <c r="P90" s="34" t="e">
        <f>WhiteViewingCone!P90/BlackViewingCone!P90</f>
        <v>#DIV/0!</v>
      </c>
      <c r="Q90" s="34" t="e">
        <f>WhiteViewingCone!Q90/BlackViewingCone!Q90</f>
        <v>#DIV/0!</v>
      </c>
      <c r="R90" s="34" t="e">
        <f>WhiteViewingCone!R90/BlackViewingCone!R90</f>
        <v>#DIV/0!</v>
      </c>
      <c r="S90" s="34" t="e">
        <f>WhiteViewingCone!S90/BlackViewingCone!S90</f>
        <v>#DIV/0!</v>
      </c>
      <c r="T90" s="34" t="e">
        <f>WhiteViewingCone!T90/BlackViewingCone!T90</f>
        <v>#DIV/0!</v>
      </c>
      <c r="U90" s="34"/>
    </row>
    <row r="91" spans="4:21" ht="12.75" customHeight="1">
      <c r="D91" s="34">
        <v>20</v>
      </c>
      <c r="E91" s="34"/>
      <c r="F91" s="34" t="e">
        <f>WhiteViewingCone!F91/BlackViewingCone!F91</f>
        <v>#DIV/0!</v>
      </c>
      <c r="G91" s="34" t="e">
        <f>WhiteViewingCone!G91/BlackViewingCone!G91</f>
        <v>#DIV/0!</v>
      </c>
      <c r="H91" s="34" t="e">
        <f>WhiteViewingCone!H91/BlackViewingCone!H91</f>
        <v>#DIV/0!</v>
      </c>
      <c r="I91" s="34" t="e">
        <f>WhiteViewingCone!I91/BlackViewingCone!I91</f>
        <v>#DIV/0!</v>
      </c>
      <c r="J91" s="34" t="e">
        <f>WhiteViewingCone!J91/BlackViewingCone!J91</f>
        <v>#DIV/0!</v>
      </c>
      <c r="K91" s="34" t="e">
        <f>WhiteViewingCone!K91/BlackViewingCone!K91</f>
        <v>#DIV/0!</v>
      </c>
      <c r="L91" s="34" t="e">
        <f>WhiteViewingCone!L91/BlackViewingCone!L91</f>
        <v>#DIV/0!</v>
      </c>
      <c r="M91" s="34" t="e">
        <f>WhiteViewingCone!M91/BlackViewingCone!M91</f>
        <v>#DIV/0!</v>
      </c>
      <c r="N91" s="34" t="e">
        <f>WhiteViewingCone!N91/BlackViewingCone!N91</f>
        <v>#DIV/0!</v>
      </c>
      <c r="O91" s="34" t="e">
        <f>WhiteViewingCone!O91/BlackViewingCone!O91</f>
        <v>#DIV/0!</v>
      </c>
      <c r="P91" s="34" t="e">
        <f>WhiteViewingCone!P91/BlackViewingCone!P91</f>
        <v>#DIV/0!</v>
      </c>
      <c r="Q91" s="34" t="e">
        <f>WhiteViewingCone!Q91/BlackViewingCone!Q91</f>
        <v>#DIV/0!</v>
      </c>
      <c r="R91" s="34" t="e">
        <f>WhiteViewingCone!R91/BlackViewingCone!R91</f>
        <v>#DIV/0!</v>
      </c>
      <c r="S91" s="34" t="e">
        <f>WhiteViewingCone!S91/BlackViewingCone!S91</f>
        <v>#DIV/0!</v>
      </c>
      <c r="T91" s="34" t="e">
        <f>WhiteViewingCone!T91/BlackViewingCone!T91</f>
        <v>#DIV/0!</v>
      </c>
      <c r="U91" s="34"/>
    </row>
    <row r="92" spans="4:21" ht="12.75" customHeight="1">
      <c r="D92" s="34">
        <v>30</v>
      </c>
      <c r="E92" s="34"/>
      <c r="F92" s="34" t="e">
        <f>WhiteViewingCone!F92/BlackViewingCone!F92</f>
        <v>#DIV/0!</v>
      </c>
      <c r="G92" s="34" t="e">
        <f>WhiteViewingCone!G92/BlackViewingCone!G92</f>
        <v>#DIV/0!</v>
      </c>
      <c r="H92" s="34" t="e">
        <f>WhiteViewingCone!H92/BlackViewingCone!H92</f>
        <v>#DIV/0!</v>
      </c>
      <c r="I92" s="34" t="e">
        <f>WhiteViewingCone!I92/BlackViewingCone!I92</f>
        <v>#DIV/0!</v>
      </c>
      <c r="J92" s="34" t="e">
        <f>WhiteViewingCone!J92/BlackViewingCone!J92</f>
        <v>#DIV/0!</v>
      </c>
      <c r="K92" s="34" t="e">
        <f>WhiteViewingCone!K92/BlackViewingCone!K92</f>
        <v>#DIV/0!</v>
      </c>
      <c r="L92" s="34" t="e">
        <f>WhiteViewingCone!L92/BlackViewingCone!L92</f>
        <v>#DIV/0!</v>
      </c>
      <c r="M92" s="34" t="e">
        <f>WhiteViewingCone!M92/BlackViewingCone!M92</f>
        <v>#DIV/0!</v>
      </c>
      <c r="N92" s="34" t="e">
        <f>WhiteViewingCone!N92/BlackViewingCone!N92</f>
        <v>#DIV/0!</v>
      </c>
      <c r="O92" s="34" t="e">
        <f>WhiteViewingCone!O92/BlackViewingCone!O92</f>
        <v>#DIV/0!</v>
      </c>
      <c r="P92" s="34" t="e">
        <f>WhiteViewingCone!P92/BlackViewingCone!P92</f>
        <v>#DIV/0!</v>
      </c>
      <c r="Q92" s="34" t="e">
        <f>WhiteViewingCone!Q92/BlackViewingCone!Q92</f>
        <v>#DIV/0!</v>
      </c>
      <c r="R92" s="34" t="e">
        <f>WhiteViewingCone!R92/BlackViewingCone!R92</f>
        <v>#DIV/0!</v>
      </c>
      <c r="S92" s="34" t="e">
        <f>WhiteViewingCone!S92/BlackViewingCone!S92</f>
        <v>#DIV/0!</v>
      </c>
      <c r="T92" s="34" t="e">
        <f>WhiteViewingCone!T92/BlackViewingCone!T92</f>
        <v>#DIV/0!</v>
      </c>
      <c r="U92" s="34"/>
    </row>
    <row r="93" spans="4:21" ht="12.75" customHeight="1">
      <c r="D93" s="34">
        <v>40</v>
      </c>
      <c r="E93" s="34"/>
      <c r="F93" s="34" t="e">
        <f>WhiteViewingCone!F93/BlackViewingCone!F93</f>
        <v>#DIV/0!</v>
      </c>
      <c r="G93" s="34" t="e">
        <f>WhiteViewingCone!G93/BlackViewingCone!G93</f>
        <v>#DIV/0!</v>
      </c>
      <c r="H93" s="34" t="e">
        <f>WhiteViewingCone!H93/BlackViewingCone!H93</f>
        <v>#DIV/0!</v>
      </c>
      <c r="I93" s="34" t="e">
        <f>WhiteViewingCone!I93/BlackViewingCone!I93</f>
        <v>#DIV/0!</v>
      </c>
      <c r="J93" s="34" t="e">
        <f>WhiteViewingCone!J93/BlackViewingCone!J93</f>
        <v>#DIV/0!</v>
      </c>
      <c r="K93" s="34" t="e">
        <f>WhiteViewingCone!K93/BlackViewingCone!K93</f>
        <v>#DIV/0!</v>
      </c>
      <c r="L93" s="34" t="e">
        <f>WhiteViewingCone!L93/BlackViewingCone!L93</f>
        <v>#DIV/0!</v>
      </c>
      <c r="M93" s="34" t="e">
        <f>WhiteViewingCone!M93/BlackViewingCone!M93</f>
        <v>#DIV/0!</v>
      </c>
      <c r="N93" s="34" t="e">
        <f>WhiteViewingCone!N93/BlackViewingCone!N93</f>
        <v>#DIV/0!</v>
      </c>
      <c r="O93" s="34" t="e">
        <f>WhiteViewingCone!O93/BlackViewingCone!O93</f>
        <v>#DIV/0!</v>
      </c>
      <c r="P93" s="34" t="e">
        <f>WhiteViewingCone!P93/BlackViewingCone!P93</f>
        <v>#DIV/0!</v>
      </c>
      <c r="Q93" s="34" t="e">
        <f>WhiteViewingCone!Q93/BlackViewingCone!Q93</f>
        <v>#DIV/0!</v>
      </c>
      <c r="R93" s="34" t="e">
        <f>WhiteViewingCone!R93/BlackViewingCone!R93</f>
        <v>#DIV/0!</v>
      </c>
      <c r="S93" s="34" t="e">
        <f>WhiteViewingCone!S93/BlackViewingCone!S93</f>
        <v>#DIV/0!</v>
      </c>
      <c r="T93" s="34" t="e">
        <f>WhiteViewingCone!T93/BlackViewingCone!T93</f>
        <v>#DIV/0!</v>
      </c>
      <c r="U93" s="34"/>
    </row>
    <row r="94" spans="4:21" ht="12.75" customHeight="1">
      <c r="D94" s="34">
        <v>50</v>
      </c>
      <c r="E94" s="34"/>
      <c r="F94" s="34" t="e">
        <f>WhiteViewingCone!F94/BlackViewingCone!F94</f>
        <v>#DIV/0!</v>
      </c>
      <c r="G94" s="34" t="e">
        <f>WhiteViewingCone!G94/BlackViewingCone!G94</f>
        <v>#DIV/0!</v>
      </c>
      <c r="H94" s="34" t="e">
        <f>WhiteViewingCone!H94/BlackViewingCone!H94</f>
        <v>#DIV/0!</v>
      </c>
      <c r="I94" s="34" t="e">
        <f>WhiteViewingCone!I94/BlackViewingCone!I94</f>
        <v>#DIV/0!</v>
      </c>
      <c r="J94" s="34" t="e">
        <f>WhiteViewingCone!J94/BlackViewingCone!J94</f>
        <v>#DIV/0!</v>
      </c>
      <c r="K94" s="34" t="e">
        <f>WhiteViewingCone!K94/BlackViewingCone!K94</f>
        <v>#DIV/0!</v>
      </c>
      <c r="L94" s="34" t="e">
        <f>WhiteViewingCone!L94/BlackViewingCone!L94</f>
        <v>#DIV/0!</v>
      </c>
      <c r="M94" s="34" t="e">
        <f>WhiteViewingCone!M94/BlackViewingCone!M94</f>
        <v>#DIV/0!</v>
      </c>
      <c r="N94" s="34" t="e">
        <f>WhiteViewingCone!N94/BlackViewingCone!N94</f>
        <v>#DIV/0!</v>
      </c>
      <c r="O94" s="34" t="e">
        <f>WhiteViewingCone!O94/BlackViewingCone!O94</f>
        <v>#DIV/0!</v>
      </c>
      <c r="P94" s="34" t="e">
        <f>WhiteViewingCone!P94/BlackViewingCone!P94</f>
        <v>#DIV/0!</v>
      </c>
      <c r="Q94" s="34" t="e">
        <f>WhiteViewingCone!Q94/BlackViewingCone!Q94</f>
        <v>#DIV/0!</v>
      </c>
      <c r="R94" s="34" t="e">
        <f>WhiteViewingCone!R94/BlackViewingCone!R94</f>
        <v>#DIV/0!</v>
      </c>
      <c r="S94" s="34" t="e">
        <f>WhiteViewingCone!S94/BlackViewingCone!S94</f>
        <v>#DIV/0!</v>
      </c>
      <c r="T94" s="34" t="e">
        <f>WhiteViewingCone!T94/BlackViewingCone!T94</f>
        <v>#DIV/0!</v>
      </c>
      <c r="U94" s="34"/>
    </row>
    <row r="95" spans="4:21" ht="12.75" customHeight="1">
      <c r="D95" s="34">
        <v>60</v>
      </c>
      <c r="E95" s="34"/>
      <c r="F95" s="34"/>
      <c r="G95" s="34" t="e">
        <f>WhiteViewingCone!G95/BlackViewingCone!G95</f>
        <v>#DIV/0!</v>
      </c>
      <c r="H95" s="34" t="e">
        <f>WhiteViewingCone!H95/BlackViewingCone!H95</f>
        <v>#DIV/0!</v>
      </c>
      <c r="I95" s="34" t="e">
        <f>WhiteViewingCone!I95/BlackViewingCone!I95</f>
        <v>#DIV/0!</v>
      </c>
      <c r="J95" s="34" t="e">
        <f>WhiteViewingCone!J95/BlackViewingCone!J95</f>
        <v>#DIV/0!</v>
      </c>
      <c r="K95" s="34" t="e">
        <f>WhiteViewingCone!K95/BlackViewingCone!K95</f>
        <v>#DIV/0!</v>
      </c>
      <c r="L95" s="34" t="e">
        <f>WhiteViewingCone!L95/BlackViewingCone!L95</f>
        <v>#DIV/0!</v>
      </c>
      <c r="M95" s="34" t="e">
        <f>WhiteViewingCone!M95/BlackViewingCone!M95</f>
        <v>#DIV/0!</v>
      </c>
      <c r="N95" s="34" t="e">
        <f>WhiteViewingCone!N95/BlackViewingCone!N95</f>
        <v>#DIV/0!</v>
      </c>
      <c r="O95" s="34" t="e">
        <f>WhiteViewingCone!O95/BlackViewingCone!O95</f>
        <v>#DIV/0!</v>
      </c>
      <c r="P95" s="34" t="e">
        <f>WhiteViewingCone!P95/BlackViewingCone!P95</f>
        <v>#DIV/0!</v>
      </c>
      <c r="Q95" s="34" t="e">
        <f>WhiteViewingCone!Q95/BlackViewingCone!Q95</f>
        <v>#DIV/0!</v>
      </c>
      <c r="R95" s="34" t="e">
        <f>WhiteViewingCone!R95/BlackViewingCone!R95</f>
        <v>#DIV/0!</v>
      </c>
      <c r="S95" s="34" t="e">
        <f>WhiteViewingCone!S95/BlackViewingCone!S95</f>
        <v>#DIV/0!</v>
      </c>
      <c r="T95" s="34"/>
      <c r="U95" s="34"/>
    </row>
    <row r="96" spans="4:21" ht="12.75" customHeight="1">
      <c r="D96" s="34">
        <v>70</v>
      </c>
      <c r="E96" s="34"/>
      <c r="F96" s="34"/>
      <c r="G96" s="34"/>
      <c r="H96" s="34" t="e">
        <f>WhiteViewingCone!H96/BlackViewingCone!H96</f>
        <v>#DIV/0!</v>
      </c>
      <c r="I96" s="34" t="e">
        <f>WhiteViewingCone!I96/BlackViewingCone!I96</f>
        <v>#DIV/0!</v>
      </c>
      <c r="J96" s="34" t="e">
        <f>WhiteViewingCone!J96/BlackViewingCone!J96</f>
        <v>#DIV/0!</v>
      </c>
      <c r="K96" s="34" t="e">
        <f>WhiteViewingCone!K96/BlackViewingCone!K96</f>
        <v>#DIV/0!</v>
      </c>
      <c r="L96" s="34" t="e">
        <f>WhiteViewingCone!L96/BlackViewingCone!L96</f>
        <v>#DIV/0!</v>
      </c>
      <c r="M96" s="34" t="e">
        <f>WhiteViewingCone!M96/BlackViewingCone!M96</f>
        <v>#DIV/0!</v>
      </c>
      <c r="N96" s="34" t="e">
        <f>WhiteViewingCone!N96/BlackViewingCone!N96</f>
        <v>#DIV/0!</v>
      </c>
      <c r="O96" s="34" t="e">
        <f>WhiteViewingCone!O96/BlackViewingCone!O96</f>
        <v>#DIV/0!</v>
      </c>
      <c r="P96" s="34" t="e">
        <f>WhiteViewingCone!P96/BlackViewingCone!P96</f>
        <v>#DIV/0!</v>
      </c>
      <c r="Q96" s="34" t="e">
        <f>WhiteViewingCone!Q96/BlackViewingCone!Q96</f>
        <v>#DIV/0!</v>
      </c>
      <c r="R96" s="34" t="e">
        <f>WhiteViewingCone!R96/BlackViewingCone!R96</f>
        <v>#DIV/0!</v>
      </c>
      <c r="S96" s="34"/>
      <c r="T96" s="34"/>
      <c r="U96" s="34"/>
    </row>
    <row r="97" spans="4:21" ht="12.75" customHeight="1">
      <c r="D97" s="34">
        <v>80</v>
      </c>
      <c r="E97" s="34"/>
      <c r="F97" s="34"/>
      <c r="G97" s="34"/>
      <c r="H97" s="34"/>
      <c r="I97" s="34"/>
      <c r="J97" s="34"/>
      <c r="K97" s="34"/>
      <c r="L97" s="34"/>
      <c r="M97" s="34" t="e">
        <f>WhiteViewingCone!M97/BlackViewingCone!M97</f>
        <v>#DIV/0!</v>
      </c>
      <c r="N97" s="34"/>
      <c r="O97" s="34"/>
      <c r="P97" s="34"/>
      <c r="Q97" s="34"/>
      <c r="R97" s="34"/>
      <c r="S97" s="34"/>
      <c r="T97" s="34"/>
      <c r="U97" s="34"/>
    </row>
  </sheetData>
  <sheetProtection password="CC96" sheet="1" scenarios="1"/>
  <mergeCells count="53">
    <mergeCell ref="G5:K5"/>
    <mergeCell ref="O3:Q3"/>
    <mergeCell ref="R3:T3"/>
    <mergeCell ref="U3:W3"/>
    <mergeCell ref="V5:W5"/>
    <mergeCell ref="U4:W4"/>
    <mergeCell ref="L5:N5"/>
    <mergeCell ref="AA2:AE2"/>
    <mergeCell ref="K4:L4"/>
    <mergeCell ref="G3:H3"/>
    <mergeCell ref="I3:J3"/>
    <mergeCell ref="K3:L3"/>
    <mergeCell ref="G4:H4"/>
    <mergeCell ref="I4:J4"/>
    <mergeCell ref="Z3:AC3"/>
    <mergeCell ref="O4:Q4"/>
    <mergeCell ref="R4:T4"/>
    <mergeCell ref="C10:AD10"/>
    <mergeCell ref="G6:K6"/>
    <mergeCell ref="G8:K8"/>
    <mergeCell ref="G7:K7"/>
    <mergeCell ref="V7:W7"/>
    <mergeCell ref="X7:Y7"/>
    <mergeCell ref="L7:N7"/>
    <mergeCell ref="O7:Q7"/>
    <mergeCell ref="R7:S7"/>
    <mergeCell ref="L6:N6"/>
    <mergeCell ref="Z4:AC4"/>
    <mergeCell ref="O5:Q5"/>
    <mergeCell ref="R5:S5"/>
    <mergeCell ref="T5:U5"/>
    <mergeCell ref="Z5:AC5"/>
    <mergeCell ref="O6:Q6"/>
    <mergeCell ref="R6:S6"/>
    <mergeCell ref="T6:U6"/>
    <mergeCell ref="V6:W6"/>
    <mergeCell ref="Z6:AC6"/>
    <mergeCell ref="R8:S8"/>
    <mergeCell ref="T8:U8"/>
    <mergeCell ref="AB8:AC8"/>
    <mergeCell ref="Z7:AA7"/>
    <mergeCell ref="AB7:AC7"/>
    <mergeCell ref="Z8:AA8"/>
    <mergeCell ref="X3:Y3"/>
    <mergeCell ref="X5:Y5"/>
    <mergeCell ref="X4:Y4"/>
    <mergeCell ref="B6:F8"/>
    <mergeCell ref="T7:U7"/>
    <mergeCell ref="V8:W8"/>
    <mergeCell ref="X8:Y8"/>
    <mergeCell ref="L8:N8"/>
    <mergeCell ref="O8:Q8"/>
    <mergeCell ref="X6:Y6"/>
  </mergeCells>
  <hyperlinks>
    <hyperlink ref="Y6" r:id="rId1" display="downen@westar.com"/>
  </hyperlinks>
  <printOptions horizontalCentered="1"/>
  <pageMargins left="0.25" right="0.25" top="0.5" bottom="0.25" header="0" footer="0"/>
  <pageSetup fitToHeight="1" fitToWidth="1" horizontalDpi="200" verticalDpi="200" orientation="landscape" scale="60" r:id="rId3"/>
  <headerFooter alignWithMargins="0">
    <oddFooter>&amp;LPage &amp;P of &amp;N&amp;Rhttp://www.westardisplaytechnologies.com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2:AQ256"/>
  <sheetViews>
    <sheetView showGridLines="0" tabSelected="1" view="pageBreakPreview" zoomScale="66" zoomScaleNormal="75" zoomScaleSheetLayoutView="66" workbookViewId="0" topLeftCell="A1">
      <selection activeCell="A1" sqref="A1"/>
    </sheetView>
  </sheetViews>
  <sheetFormatPr defaultColWidth="7.28125" defaultRowHeight="12.75" customHeight="1"/>
  <cols>
    <col min="1" max="3" width="7.28125" style="36" customWidth="1"/>
    <col min="4" max="4" width="7.421875" style="36" customWidth="1"/>
    <col min="5" max="32" width="7.28125" style="36" customWidth="1"/>
    <col min="33" max="33" width="9.7109375" style="57" customWidth="1"/>
    <col min="34" max="43" width="7.28125" style="57" customWidth="1"/>
    <col min="44" max="16384" width="7.28125" style="36" customWidth="1"/>
  </cols>
  <sheetData>
    <row r="1" ht="12.75" customHeight="1" thickBot="1"/>
    <row r="2" spans="27:31" ht="12.75" customHeight="1" thickBot="1">
      <c r="AA2" s="295" t="s">
        <v>74</v>
      </c>
      <c r="AB2" s="296"/>
      <c r="AC2" s="296"/>
      <c r="AD2" s="296"/>
      <c r="AE2" s="297"/>
    </row>
    <row r="3" spans="2:31" ht="12.75" customHeight="1">
      <c r="B3" s="115"/>
      <c r="C3" s="116"/>
      <c r="D3" s="116"/>
      <c r="E3" s="116"/>
      <c r="F3" s="117"/>
      <c r="G3" s="186" t="s">
        <v>42</v>
      </c>
      <c r="H3" s="186"/>
      <c r="I3" s="186" t="s">
        <v>62</v>
      </c>
      <c r="J3" s="186"/>
      <c r="K3" s="186" t="s">
        <v>43</v>
      </c>
      <c r="L3" s="186"/>
      <c r="M3" s="118" t="s">
        <v>44</v>
      </c>
      <c r="N3" s="144" t="s">
        <v>78</v>
      </c>
      <c r="O3" s="188" t="s">
        <v>63</v>
      </c>
      <c r="P3" s="188"/>
      <c r="Q3" s="188"/>
      <c r="R3" s="188" t="s">
        <v>45</v>
      </c>
      <c r="S3" s="188"/>
      <c r="T3" s="188"/>
      <c r="U3" s="188" t="s">
        <v>46</v>
      </c>
      <c r="V3" s="188"/>
      <c r="W3" s="188"/>
      <c r="X3" s="188" t="s">
        <v>47</v>
      </c>
      <c r="Y3" s="188"/>
      <c r="Z3" s="186" t="s">
        <v>48</v>
      </c>
      <c r="AA3" s="186"/>
      <c r="AB3" s="186"/>
      <c r="AC3" s="186"/>
      <c r="AD3" s="135" t="s">
        <v>73</v>
      </c>
      <c r="AE3" s="136"/>
    </row>
    <row r="4" spans="2:31" ht="12.75" customHeight="1">
      <c r="B4" s="119"/>
      <c r="C4" s="17"/>
      <c r="D4" s="17"/>
      <c r="E4" s="17"/>
      <c r="F4" s="114"/>
      <c r="G4" s="207"/>
      <c r="H4" s="207"/>
      <c r="I4" s="207"/>
      <c r="J4" s="207"/>
      <c r="K4" s="207"/>
      <c r="L4" s="207"/>
      <c r="M4" s="120"/>
      <c r="N4" s="145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187"/>
      <c r="AA4" s="187"/>
      <c r="AB4" s="187"/>
      <c r="AC4" s="187"/>
      <c r="AD4" s="137"/>
      <c r="AE4" s="139"/>
    </row>
    <row r="5" spans="2:31" ht="12.75" customHeight="1">
      <c r="B5" s="146"/>
      <c r="C5" s="147"/>
      <c r="D5" s="147"/>
      <c r="E5" s="147"/>
      <c r="F5" s="148"/>
      <c r="G5" s="206" t="s">
        <v>70</v>
      </c>
      <c r="H5" s="206"/>
      <c r="I5" s="206"/>
      <c r="J5" s="206"/>
      <c r="K5" s="206"/>
      <c r="L5" s="235" t="s">
        <v>49</v>
      </c>
      <c r="M5" s="236"/>
      <c r="N5" s="237"/>
      <c r="O5" s="206" t="s">
        <v>64</v>
      </c>
      <c r="P5" s="206"/>
      <c r="Q5" s="206"/>
      <c r="R5" s="205" t="s">
        <v>50</v>
      </c>
      <c r="S5" s="205"/>
      <c r="T5" s="205" t="s">
        <v>51</v>
      </c>
      <c r="U5" s="205"/>
      <c r="V5" s="205" t="s">
        <v>52</v>
      </c>
      <c r="W5" s="205"/>
      <c r="X5" s="205" t="s">
        <v>53</v>
      </c>
      <c r="Y5" s="205"/>
      <c r="Z5" s="206" t="s">
        <v>55</v>
      </c>
      <c r="AA5" s="206"/>
      <c r="AB5" s="206"/>
      <c r="AC5" s="206"/>
      <c r="AD5" s="140"/>
      <c r="AE5" s="141"/>
    </row>
    <row r="6" spans="2:31" ht="12.75" customHeight="1">
      <c r="B6" s="189" t="s">
        <v>108</v>
      </c>
      <c r="C6" s="190"/>
      <c r="D6" s="190"/>
      <c r="E6" s="190"/>
      <c r="F6" s="191"/>
      <c r="G6" s="228"/>
      <c r="H6" s="228"/>
      <c r="I6" s="228"/>
      <c r="J6" s="228"/>
      <c r="K6" s="228"/>
      <c r="L6" s="239"/>
      <c r="M6" s="240"/>
      <c r="N6" s="241"/>
      <c r="O6" s="248"/>
      <c r="P6" s="248"/>
      <c r="Q6" s="248"/>
      <c r="R6" s="201"/>
      <c r="S6" s="201"/>
      <c r="T6" s="201"/>
      <c r="U6" s="201"/>
      <c r="V6" s="201"/>
      <c r="W6" s="201"/>
      <c r="X6" s="201"/>
      <c r="Y6" s="201"/>
      <c r="Z6" s="242"/>
      <c r="AA6" s="242"/>
      <c r="AB6" s="242"/>
      <c r="AC6" s="242"/>
      <c r="AD6" s="138"/>
      <c r="AE6" s="139"/>
    </row>
    <row r="7" spans="2:31" ht="12.75" customHeight="1">
      <c r="B7" s="192"/>
      <c r="C7" s="193"/>
      <c r="D7" s="193"/>
      <c r="E7" s="193"/>
      <c r="F7" s="194"/>
      <c r="G7" s="200" t="s">
        <v>56</v>
      </c>
      <c r="H7" s="200"/>
      <c r="I7" s="200"/>
      <c r="J7" s="200"/>
      <c r="K7" s="200"/>
      <c r="L7" s="202" t="s">
        <v>57</v>
      </c>
      <c r="M7" s="203"/>
      <c r="N7" s="204"/>
      <c r="O7" s="200" t="s">
        <v>65</v>
      </c>
      <c r="P7" s="200"/>
      <c r="Q7" s="200"/>
      <c r="R7" s="199" t="s">
        <v>58</v>
      </c>
      <c r="S7" s="199"/>
      <c r="T7" s="199" t="s">
        <v>59</v>
      </c>
      <c r="U7" s="199"/>
      <c r="V7" s="199" t="s">
        <v>60</v>
      </c>
      <c r="W7" s="199"/>
      <c r="X7" s="199" t="s">
        <v>66</v>
      </c>
      <c r="Y7" s="199"/>
      <c r="Z7" s="200" t="s">
        <v>54</v>
      </c>
      <c r="AA7" s="200"/>
      <c r="AB7" s="200" t="s">
        <v>61</v>
      </c>
      <c r="AC7" s="200"/>
      <c r="AD7" s="140"/>
      <c r="AE7" s="141"/>
    </row>
    <row r="8" spans="2:31" ht="12.75" customHeight="1" thickBot="1">
      <c r="B8" s="195"/>
      <c r="C8" s="196"/>
      <c r="D8" s="196"/>
      <c r="E8" s="196"/>
      <c r="F8" s="197"/>
      <c r="G8" s="238"/>
      <c r="H8" s="238"/>
      <c r="I8" s="238"/>
      <c r="J8" s="238"/>
      <c r="K8" s="238"/>
      <c r="L8" s="243"/>
      <c r="M8" s="244"/>
      <c r="N8" s="245"/>
      <c r="O8" s="246"/>
      <c r="P8" s="246"/>
      <c r="Q8" s="246"/>
      <c r="R8" s="247"/>
      <c r="S8" s="247"/>
      <c r="T8" s="247"/>
      <c r="U8" s="247"/>
      <c r="V8" s="247"/>
      <c r="W8" s="247"/>
      <c r="X8" s="198"/>
      <c r="Y8" s="198"/>
      <c r="Z8" s="198"/>
      <c r="AA8" s="198"/>
      <c r="AB8" s="198"/>
      <c r="AC8" s="198"/>
      <c r="AD8" s="142"/>
      <c r="AE8" s="143"/>
    </row>
    <row r="9" spans="2:31" ht="12.75" customHeight="1" thickBot="1">
      <c r="B9" s="37"/>
      <c r="C9" s="38"/>
      <c r="D9" s="38"/>
      <c r="E9" s="38"/>
      <c r="F9" s="38"/>
      <c r="G9" s="38"/>
      <c r="H9" s="38"/>
      <c r="I9" s="38"/>
      <c r="J9" s="38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40"/>
    </row>
    <row r="10" spans="2:43" ht="12.75" customHeight="1" thickBot="1">
      <c r="B10" s="37"/>
      <c r="C10" s="285" t="s">
        <v>75</v>
      </c>
      <c r="D10" s="133" t="s">
        <v>71</v>
      </c>
      <c r="E10" s="291" t="s">
        <v>36</v>
      </c>
      <c r="F10" s="281" t="s">
        <v>68</v>
      </c>
      <c r="G10" s="319" t="s">
        <v>37</v>
      </c>
      <c r="H10" s="320"/>
      <c r="I10" s="321"/>
      <c r="J10" s="322" t="s">
        <v>35</v>
      </c>
      <c r="K10" s="323"/>
      <c r="L10" s="324"/>
      <c r="M10" s="322" t="s">
        <v>72</v>
      </c>
      <c r="N10" s="323"/>
      <c r="O10" s="324"/>
      <c r="P10" s="41" t="s">
        <v>8</v>
      </c>
      <c r="R10" s="304" t="s">
        <v>9</v>
      </c>
      <c r="S10" s="305"/>
      <c r="T10" s="305"/>
      <c r="U10" s="305"/>
      <c r="V10" s="305"/>
      <c r="W10" s="305"/>
      <c r="X10" s="305"/>
      <c r="Y10" s="306"/>
      <c r="AA10" s="302" t="s">
        <v>69</v>
      </c>
      <c r="AB10" s="309" t="s">
        <v>105</v>
      </c>
      <c r="AC10" s="310"/>
      <c r="AD10" s="123"/>
      <c r="AE10" s="40"/>
      <c r="AG10" s="300"/>
      <c r="AH10" s="300"/>
      <c r="AI10" s="300"/>
      <c r="AJ10" s="298"/>
      <c r="AK10" s="299"/>
      <c r="AL10" s="299"/>
      <c r="AM10" s="299"/>
      <c r="AN10" s="299"/>
      <c r="AO10" s="299"/>
      <c r="AP10" s="299"/>
      <c r="AQ10" s="299"/>
    </row>
    <row r="11" spans="2:43" ht="12.75" customHeight="1" thickBot="1">
      <c r="B11" s="37"/>
      <c r="C11" s="286"/>
      <c r="D11" s="132" t="s">
        <v>98</v>
      </c>
      <c r="E11" s="292"/>
      <c r="F11" s="282"/>
      <c r="G11" s="42" t="s">
        <v>1</v>
      </c>
      <c r="H11" s="75" t="s">
        <v>2</v>
      </c>
      <c r="I11" s="43" t="s">
        <v>3</v>
      </c>
      <c r="J11" s="44" t="s">
        <v>10</v>
      </c>
      <c r="K11" s="45" t="s">
        <v>11</v>
      </c>
      <c r="L11" s="46" t="s">
        <v>12</v>
      </c>
      <c r="M11" s="44" t="s">
        <v>10</v>
      </c>
      <c r="N11" s="45" t="s">
        <v>11</v>
      </c>
      <c r="O11" s="46" t="s">
        <v>12</v>
      </c>
      <c r="P11" s="47" t="s">
        <v>12</v>
      </c>
      <c r="R11" s="48" t="s">
        <v>13</v>
      </c>
      <c r="S11" s="49" t="s">
        <v>14</v>
      </c>
      <c r="T11" s="49" t="s">
        <v>15</v>
      </c>
      <c r="U11" s="49" t="s">
        <v>16</v>
      </c>
      <c r="V11" s="50" t="s">
        <v>17</v>
      </c>
      <c r="W11" s="51" t="s">
        <v>5</v>
      </c>
      <c r="X11" s="52" t="s">
        <v>4</v>
      </c>
      <c r="Y11" s="53" t="s">
        <v>6</v>
      </c>
      <c r="AA11" s="303"/>
      <c r="AB11" s="311"/>
      <c r="AC11" s="312"/>
      <c r="AD11" s="123"/>
      <c r="AE11" s="40"/>
      <c r="AG11" s="300"/>
      <c r="AH11" s="300"/>
      <c r="AI11" s="301"/>
      <c r="AJ11" s="56"/>
      <c r="AK11" s="56"/>
      <c r="AL11" s="56"/>
      <c r="AM11" s="56"/>
      <c r="AN11" s="56"/>
      <c r="AO11" s="56"/>
      <c r="AP11" s="56"/>
      <c r="AQ11" s="56"/>
    </row>
    <row r="12" spans="2:43" ht="12.75" customHeight="1" thickBot="1">
      <c r="B12" s="271" t="s">
        <v>99</v>
      </c>
      <c r="C12" s="71">
        <v>1</v>
      </c>
      <c r="D12" s="124">
        <v>6.25</v>
      </c>
      <c r="E12" s="102"/>
      <c r="F12" s="124"/>
      <c r="G12" s="77">
        <v>1</v>
      </c>
      <c r="H12" s="78">
        <v>1</v>
      </c>
      <c r="I12" s="79">
        <v>1</v>
      </c>
      <c r="J12" s="58"/>
      <c r="K12" s="59"/>
      <c r="L12" s="82">
        <f aca="true" t="shared" si="0" ref="L12:L27">J12*K12/1000</f>
        <v>0</v>
      </c>
      <c r="M12" s="58"/>
      <c r="N12" s="59"/>
      <c r="O12" s="82">
        <f aca="true" t="shared" si="1" ref="O12:O27">M12*N12/1000</f>
        <v>0</v>
      </c>
      <c r="P12" s="83">
        <f aca="true" t="shared" si="2" ref="P12:P27">L12+O12</f>
        <v>0</v>
      </c>
      <c r="R12" s="58"/>
      <c r="S12" s="59"/>
      <c r="T12" s="59"/>
      <c r="U12" s="59"/>
      <c r="V12" s="60"/>
      <c r="W12" s="80">
        <f aca="true" t="shared" si="3" ref="W12:W27">MIN(R12:V12)</f>
        <v>0</v>
      </c>
      <c r="X12" s="81" t="e">
        <f aca="true" t="shared" si="4" ref="X12:X27">AVERAGE(R12:V12)</f>
        <v>#DIV/0!</v>
      </c>
      <c r="Y12" s="82">
        <f aca="true" t="shared" si="5" ref="Y12:Y27">MAX(R12:V12)</f>
        <v>0</v>
      </c>
      <c r="AA12" s="130" t="s">
        <v>103</v>
      </c>
      <c r="AB12" s="307" t="e">
        <f>FindBacklightLevel(D12:D27,X12:X27)</f>
        <v>#VALUE!</v>
      </c>
      <c r="AC12" s="308"/>
      <c r="AD12" s="129"/>
      <c r="AE12" s="40"/>
      <c r="AG12" s="121"/>
      <c r="AH12" s="128"/>
      <c r="AI12" s="121"/>
      <c r="AJ12" s="54"/>
      <c r="AK12" s="54"/>
      <c r="AL12" s="54"/>
      <c r="AM12" s="54"/>
      <c r="AN12" s="54"/>
      <c r="AO12" s="122"/>
      <c r="AP12" s="122"/>
      <c r="AQ12" s="122"/>
    </row>
    <row r="13" spans="2:43" ht="12.75" customHeight="1">
      <c r="B13" s="271"/>
      <c r="C13" s="70">
        <v>2</v>
      </c>
      <c r="D13" s="125">
        <v>12.5</v>
      </c>
      <c r="E13" s="103"/>
      <c r="F13" s="125"/>
      <c r="G13" s="84">
        <v>1</v>
      </c>
      <c r="H13" s="85">
        <v>1</v>
      </c>
      <c r="I13" s="86">
        <v>1</v>
      </c>
      <c r="J13" s="61"/>
      <c r="K13" s="62"/>
      <c r="L13" s="89">
        <f t="shared" si="0"/>
        <v>0</v>
      </c>
      <c r="M13" s="61"/>
      <c r="N13" s="62"/>
      <c r="O13" s="89">
        <f t="shared" si="1"/>
        <v>0</v>
      </c>
      <c r="P13" s="90">
        <f t="shared" si="2"/>
        <v>0</v>
      </c>
      <c r="R13" s="61"/>
      <c r="S13" s="62"/>
      <c r="T13" s="62"/>
      <c r="U13" s="62"/>
      <c r="V13" s="63"/>
      <c r="W13" s="87">
        <f t="shared" si="3"/>
        <v>0</v>
      </c>
      <c r="X13" s="88" t="e">
        <f t="shared" si="4"/>
        <v>#DIV/0!</v>
      </c>
      <c r="Y13" s="89">
        <f t="shared" si="5"/>
        <v>0</v>
      </c>
      <c r="AA13" s="257" t="s">
        <v>106</v>
      </c>
      <c r="AB13" s="257"/>
      <c r="AC13" s="257"/>
      <c r="AD13" s="183"/>
      <c r="AE13" s="40"/>
      <c r="AG13" s="121"/>
      <c r="AH13" s="128"/>
      <c r="AI13" s="121"/>
      <c r="AJ13" s="54"/>
      <c r="AK13" s="54"/>
      <c r="AL13" s="54"/>
      <c r="AM13" s="54"/>
      <c r="AN13" s="54"/>
      <c r="AO13" s="122"/>
      <c r="AP13" s="122"/>
      <c r="AQ13" s="122"/>
    </row>
    <row r="14" spans="2:43" ht="12.75" customHeight="1">
      <c r="B14" s="271"/>
      <c r="C14" s="71">
        <v>3</v>
      </c>
      <c r="D14" s="126">
        <v>18.75</v>
      </c>
      <c r="E14" s="102"/>
      <c r="F14" s="126"/>
      <c r="G14" s="77">
        <v>1</v>
      </c>
      <c r="H14" s="78">
        <v>1</v>
      </c>
      <c r="I14" s="79">
        <v>1</v>
      </c>
      <c r="J14" s="64"/>
      <c r="K14" s="65"/>
      <c r="L14" s="93">
        <f t="shared" si="0"/>
        <v>0</v>
      </c>
      <c r="M14" s="64"/>
      <c r="N14" s="65"/>
      <c r="O14" s="93">
        <f t="shared" si="1"/>
        <v>0</v>
      </c>
      <c r="P14" s="94">
        <f t="shared" si="2"/>
        <v>0</v>
      </c>
      <c r="R14" s="64"/>
      <c r="S14" s="65"/>
      <c r="T14" s="65"/>
      <c r="U14" s="65"/>
      <c r="V14" s="66"/>
      <c r="W14" s="91">
        <f t="shared" si="3"/>
        <v>0</v>
      </c>
      <c r="X14" s="92" t="e">
        <f t="shared" si="4"/>
        <v>#DIV/0!</v>
      </c>
      <c r="Y14" s="93">
        <f t="shared" si="5"/>
        <v>0</v>
      </c>
      <c r="AA14" s="258"/>
      <c r="AB14" s="258"/>
      <c r="AC14" s="258"/>
      <c r="AD14" s="184"/>
      <c r="AE14" s="40"/>
      <c r="AG14" s="121"/>
      <c r="AH14" s="128"/>
      <c r="AI14" s="121"/>
      <c r="AJ14" s="54"/>
      <c r="AK14" s="54"/>
      <c r="AL14" s="54"/>
      <c r="AM14" s="54"/>
      <c r="AN14" s="54"/>
      <c r="AO14" s="122"/>
      <c r="AP14" s="122"/>
      <c r="AQ14" s="122"/>
    </row>
    <row r="15" spans="2:43" ht="12.75" customHeight="1">
      <c r="B15" s="271"/>
      <c r="C15" s="70">
        <v>4</v>
      </c>
      <c r="D15" s="125">
        <v>25</v>
      </c>
      <c r="E15" s="103"/>
      <c r="F15" s="125"/>
      <c r="G15" s="84">
        <v>1</v>
      </c>
      <c r="H15" s="85">
        <v>1</v>
      </c>
      <c r="I15" s="86">
        <v>1</v>
      </c>
      <c r="J15" s="61"/>
      <c r="K15" s="62"/>
      <c r="L15" s="89">
        <f t="shared" si="0"/>
        <v>0</v>
      </c>
      <c r="M15" s="61"/>
      <c r="N15" s="62"/>
      <c r="O15" s="89">
        <f t="shared" si="1"/>
        <v>0</v>
      </c>
      <c r="P15" s="90">
        <f t="shared" si="2"/>
        <v>0</v>
      </c>
      <c r="R15" s="61"/>
      <c r="S15" s="62"/>
      <c r="T15" s="62"/>
      <c r="U15" s="62"/>
      <c r="V15" s="63"/>
      <c r="W15" s="87">
        <f t="shared" si="3"/>
        <v>0</v>
      </c>
      <c r="X15" s="88" t="e">
        <f t="shared" si="4"/>
        <v>#DIV/0!</v>
      </c>
      <c r="Y15" s="89">
        <f t="shared" si="5"/>
        <v>0</v>
      </c>
      <c r="AA15" s="129"/>
      <c r="AB15" s="121"/>
      <c r="AC15" s="128"/>
      <c r="AD15" s="129"/>
      <c r="AE15" s="40"/>
      <c r="AG15" s="121"/>
      <c r="AH15" s="128"/>
      <c r="AI15" s="121"/>
      <c r="AJ15" s="54"/>
      <c r="AK15" s="54"/>
      <c r="AL15" s="54"/>
      <c r="AM15" s="54"/>
      <c r="AN15" s="54"/>
      <c r="AO15" s="122"/>
      <c r="AP15" s="122"/>
      <c r="AQ15" s="122"/>
    </row>
    <row r="16" spans="2:43" ht="12.75" customHeight="1">
      <c r="B16" s="271"/>
      <c r="C16" s="71">
        <v>5</v>
      </c>
      <c r="D16" s="126">
        <v>31.25</v>
      </c>
      <c r="E16" s="102"/>
      <c r="F16" s="126"/>
      <c r="G16" s="77">
        <v>1</v>
      </c>
      <c r="H16" s="78">
        <v>1</v>
      </c>
      <c r="I16" s="79">
        <v>1</v>
      </c>
      <c r="J16" s="64"/>
      <c r="K16" s="65"/>
      <c r="L16" s="93">
        <f t="shared" si="0"/>
        <v>0</v>
      </c>
      <c r="M16" s="64"/>
      <c r="N16" s="65"/>
      <c r="O16" s="93">
        <f t="shared" si="1"/>
        <v>0</v>
      </c>
      <c r="P16" s="94">
        <f t="shared" si="2"/>
        <v>0</v>
      </c>
      <c r="R16" s="64"/>
      <c r="S16" s="65"/>
      <c r="T16" s="65"/>
      <c r="U16" s="65"/>
      <c r="V16" s="66"/>
      <c r="W16" s="91">
        <f t="shared" si="3"/>
        <v>0</v>
      </c>
      <c r="X16" s="92" t="e">
        <f t="shared" si="4"/>
        <v>#DIV/0!</v>
      </c>
      <c r="Y16" s="93">
        <f t="shared" si="5"/>
        <v>0</v>
      </c>
      <c r="AA16" s="129"/>
      <c r="AB16" s="121"/>
      <c r="AC16" s="128"/>
      <c r="AD16" s="129"/>
      <c r="AE16" s="40"/>
      <c r="AG16" s="121"/>
      <c r="AH16" s="128"/>
      <c r="AI16" s="121"/>
      <c r="AJ16" s="54"/>
      <c r="AK16" s="54"/>
      <c r="AL16" s="54"/>
      <c r="AM16" s="54"/>
      <c r="AN16" s="54"/>
      <c r="AO16" s="122"/>
      <c r="AP16" s="122"/>
      <c r="AQ16" s="122"/>
    </row>
    <row r="17" spans="2:31" ht="12.75" customHeight="1">
      <c r="B17" s="271"/>
      <c r="C17" s="70">
        <v>6</v>
      </c>
      <c r="D17" s="125">
        <v>37.5</v>
      </c>
      <c r="E17" s="103"/>
      <c r="F17" s="125"/>
      <c r="G17" s="84">
        <v>1</v>
      </c>
      <c r="H17" s="85">
        <v>1</v>
      </c>
      <c r="I17" s="86">
        <v>1</v>
      </c>
      <c r="J17" s="61"/>
      <c r="K17" s="62"/>
      <c r="L17" s="89">
        <f t="shared" si="0"/>
        <v>0</v>
      </c>
      <c r="M17" s="61"/>
      <c r="N17" s="62"/>
      <c r="O17" s="89">
        <f t="shared" si="1"/>
        <v>0</v>
      </c>
      <c r="P17" s="90">
        <f t="shared" si="2"/>
        <v>0</v>
      </c>
      <c r="R17" s="61"/>
      <c r="S17" s="62"/>
      <c r="T17" s="62"/>
      <c r="U17" s="62"/>
      <c r="V17" s="63"/>
      <c r="W17" s="87">
        <f t="shared" si="3"/>
        <v>0</v>
      </c>
      <c r="X17" s="88" t="e">
        <f t="shared" si="4"/>
        <v>#DIV/0!</v>
      </c>
      <c r="Y17" s="89">
        <f t="shared" si="5"/>
        <v>0</v>
      </c>
      <c r="AA17" s="129"/>
      <c r="AB17" s="121"/>
      <c r="AC17" s="128"/>
      <c r="AD17" s="129"/>
      <c r="AE17" s="40"/>
    </row>
    <row r="18" spans="2:31" ht="12.75" customHeight="1">
      <c r="B18" s="271"/>
      <c r="C18" s="71">
        <v>7</v>
      </c>
      <c r="D18" s="126">
        <v>43.75</v>
      </c>
      <c r="E18" s="102"/>
      <c r="F18" s="126"/>
      <c r="G18" s="77">
        <v>1</v>
      </c>
      <c r="H18" s="78">
        <v>1</v>
      </c>
      <c r="I18" s="79">
        <v>1</v>
      </c>
      <c r="J18" s="64"/>
      <c r="K18" s="65"/>
      <c r="L18" s="93">
        <f t="shared" si="0"/>
        <v>0</v>
      </c>
      <c r="M18" s="64"/>
      <c r="N18" s="65"/>
      <c r="O18" s="93">
        <f t="shared" si="1"/>
        <v>0</v>
      </c>
      <c r="P18" s="94">
        <f t="shared" si="2"/>
        <v>0</v>
      </c>
      <c r="R18" s="64"/>
      <c r="S18" s="65"/>
      <c r="T18" s="65"/>
      <c r="U18" s="65"/>
      <c r="V18" s="66"/>
      <c r="W18" s="91">
        <f t="shared" si="3"/>
        <v>0</v>
      </c>
      <c r="X18" s="92" t="e">
        <f t="shared" si="4"/>
        <v>#DIV/0!</v>
      </c>
      <c r="Y18" s="93">
        <f t="shared" si="5"/>
        <v>0</v>
      </c>
      <c r="AA18" s="129"/>
      <c r="AB18" s="121"/>
      <c r="AC18" s="128"/>
      <c r="AD18" s="129"/>
      <c r="AE18" s="40"/>
    </row>
    <row r="19" spans="2:31" ht="12.75" customHeight="1">
      <c r="B19" s="271"/>
      <c r="C19" s="70">
        <v>8</v>
      </c>
      <c r="D19" s="125">
        <v>50</v>
      </c>
      <c r="E19" s="103"/>
      <c r="F19" s="125"/>
      <c r="G19" s="84">
        <v>1</v>
      </c>
      <c r="H19" s="85">
        <v>1</v>
      </c>
      <c r="I19" s="86">
        <v>1</v>
      </c>
      <c r="J19" s="61"/>
      <c r="K19" s="62"/>
      <c r="L19" s="89">
        <f t="shared" si="0"/>
        <v>0</v>
      </c>
      <c r="M19" s="61"/>
      <c r="N19" s="62"/>
      <c r="O19" s="89">
        <f t="shared" si="1"/>
        <v>0</v>
      </c>
      <c r="P19" s="90">
        <f t="shared" si="2"/>
        <v>0</v>
      </c>
      <c r="R19" s="61"/>
      <c r="S19" s="62"/>
      <c r="T19" s="62"/>
      <c r="U19" s="62"/>
      <c r="V19" s="63"/>
      <c r="W19" s="87">
        <f t="shared" si="3"/>
        <v>0</v>
      </c>
      <c r="X19" s="88" t="e">
        <f t="shared" si="4"/>
        <v>#DIV/0!</v>
      </c>
      <c r="Y19" s="89">
        <f t="shared" si="5"/>
        <v>0</v>
      </c>
      <c r="AA19" s="129"/>
      <c r="AB19" s="121"/>
      <c r="AC19" s="128"/>
      <c r="AD19" s="129"/>
      <c r="AE19" s="40"/>
    </row>
    <row r="20" spans="2:31" ht="12.75" customHeight="1">
      <c r="B20" s="271"/>
      <c r="C20" s="76">
        <v>9</v>
      </c>
      <c r="D20" s="126">
        <v>56.25</v>
      </c>
      <c r="E20" s="104"/>
      <c r="F20" s="126"/>
      <c r="G20" s="77">
        <v>1</v>
      </c>
      <c r="H20" s="78">
        <v>1</v>
      </c>
      <c r="I20" s="79">
        <v>1</v>
      </c>
      <c r="J20" s="64"/>
      <c r="K20" s="65"/>
      <c r="L20" s="93">
        <f t="shared" si="0"/>
        <v>0</v>
      </c>
      <c r="M20" s="64"/>
      <c r="N20" s="65"/>
      <c r="O20" s="93">
        <f t="shared" si="1"/>
        <v>0</v>
      </c>
      <c r="P20" s="94">
        <f t="shared" si="2"/>
        <v>0</v>
      </c>
      <c r="R20" s="64"/>
      <c r="S20" s="65"/>
      <c r="T20" s="65"/>
      <c r="U20" s="65"/>
      <c r="V20" s="66"/>
      <c r="W20" s="91">
        <f t="shared" si="3"/>
        <v>0</v>
      </c>
      <c r="X20" s="92" t="e">
        <f t="shared" si="4"/>
        <v>#DIV/0!</v>
      </c>
      <c r="Y20" s="93">
        <f t="shared" si="5"/>
        <v>0</v>
      </c>
      <c r="AA20" s="129"/>
      <c r="AB20" s="121"/>
      <c r="AC20" s="128"/>
      <c r="AD20" s="129"/>
      <c r="AE20" s="40"/>
    </row>
    <row r="21" spans="2:31" ht="12.75" customHeight="1">
      <c r="B21" s="271"/>
      <c r="C21" s="70">
        <v>10</v>
      </c>
      <c r="D21" s="125">
        <v>62.5</v>
      </c>
      <c r="E21" s="103"/>
      <c r="F21" s="125"/>
      <c r="G21" s="84">
        <v>1</v>
      </c>
      <c r="H21" s="85">
        <v>1</v>
      </c>
      <c r="I21" s="86">
        <v>1</v>
      </c>
      <c r="J21" s="61"/>
      <c r="K21" s="62"/>
      <c r="L21" s="89">
        <f t="shared" si="0"/>
        <v>0</v>
      </c>
      <c r="M21" s="61"/>
      <c r="N21" s="62"/>
      <c r="O21" s="89">
        <f t="shared" si="1"/>
        <v>0</v>
      </c>
      <c r="P21" s="90">
        <f t="shared" si="2"/>
        <v>0</v>
      </c>
      <c r="R21" s="61"/>
      <c r="S21" s="62"/>
      <c r="T21" s="62"/>
      <c r="U21" s="62"/>
      <c r="V21" s="63"/>
      <c r="W21" s="87">
        <f t="shared" si="3"/>
        <v>0</v>
      </c>
      <c r="X21" s="88" t="e">
        <f t="shared" si="4"/>
        <v>#DIV/0!</v>
      </c>
      <c r="Y21" s="89">
        <f t="shared" si="5"/>
        <v>0</v>
      </c>
      <c r="AA21" s="129"/>
      <c r="AB21" s="121"/>
      <c r="AC21" s="128"/>
      <c r="AD21" s="129"/>
      <c r="AE21" s="40"/>
    </row>
    <row r="22" spans="2:31" ht="12.75" customHeight="1">
      <c r="B22" s="271"/>
      <c r="C22" s="76">
        <v>11</v>
      </c>
      <c r="D22" s="126">
        <v>68.75</v>
      </c>
      <c r="E22" s="104"/>
      <c r="F22" s="126"/>
      <c r="G22" s="77">
        <v>1</v>
      </c>
      <c r="H22" s="78">
        <v>1</v>
      </c>
      <c r="I22" s="79">
        <v>1</v>
      </c>
      <c r="J22" s="64"/>
      <c r="K22" s="65"/>
      <c r="L22" s="93">
        <f t="shared" si="0"/>
        <v>0</v>
      </c>
      <c r="M22" s="64"/>
      <c r="N22" s="65"/>
      <c r="O22" s="93">
        <f t="shared" si="1"/>
        <v>0</v>
      </c>
      <c r="P22" s="94">
        <f t="shared" si="2"/>
        <v>0</v>
      </c>
      <c r="R22" s="64"/>
      <c r="S22" s="65"/>
      <c r="T22" s="65"/>
      <c r="U22" s="65"/>
      <c r="V22" s="66"/>
      <c r="W22" s="91">
        <f t="shared" si="3"/>
        <v>0</v>
      </c>
      <c r="X22" s="92" t="e">
        <f t="shared" si="4"/>
        <v>#DIV/0!</v>
      </c>
      <c r="Y22" s="93">
        <f t="shared" si="5"/>
        <v>0</v>
      </c>
      <c r="AA22" s="129"/>
      <c r="AB22" s="121"/>
      <c r="AC22" s="128"/>
      <c r="AD22" s="129"/>
      <c r="AE22" s="40"/>
    </row>
    <row r="23" spans="2:40" ht="12.75" customHeight="1">
      <c r="B23" s="271"/>
      <c r="C23" s="70">
        <v>12</v>
      </c>
      <c r="D23" s="125">
        <v>75</v>
      </c>
      <c r="E23" s="103"/>
      <c r="F23" s="125"/>
      <c r="G23" s="84">
        <v>1</v>
      </c>
      <c r="H23" s="85">
        <v>1</v>
      </c>
      <c r="I23" s="86">
        <v>1</v>
      </c>
      <c r="J23" s="61"/>
      <c r="K23" s="62"/>
      <c r="L23" s="89">
        <f t="shared" si="0"/>
        <v>0</v>
      </c>
      <c r="M23" s="61"/>
      <c r="N23" s="62"/>
      <c r="O23" s="89">
        <f t="shared" si="1"/>
        <v>0</v>
      </c>
      <c r="P23" s="90">
        <f t="shared" si="2"/>
        <v>0</v>
      </c>
      <c r="R23" s="61"/>
      <c r="S23" s="62"/>
      <c r="T23" s="62"/>
      <c r="U23" s="62"/>
      <c r="V23" s="63"/>
      <c r="W23" s="87">
        <f t="shared" si="3"/>
        <v>0</v>
      </c>
      <c r="X23" s="88" t="e">
        <f t="shared" si="4"/>
        <v>#DIV/0!</v>
      </c>
      <c r="Y23" s="89">
        <f t="shared" si="5"/>
        <v>0</v>
      </c>
      <c r="AA23" s="129"/>
      <c r="AB23" s="121"/>
      <c r="AC23" s="128"/>
      <c r="AD23" s="129"/>
      <c r="AE23" s="40"/>
      <c r="AG23" s="121"/>
      <c r="AH23" s="128"/>
      <c r="AI23" s="121"/>
      <c r="AJ23" s="54"/>
      <c r="AK23" s="54"/>
      <c r="AL23" s="54"/>
      <c r="AM23" s="54"/>
      <c r="AN23" s="54"/>
    </row>
    <row r="24" spans="2:40" ht="12.75" customHeight="1">
      <c r="B24" s="271"/>
      <c r="C24" s="76">
        <v>13</v>
      </c>
      <c r="D24" s="126">
        <v>81.25</v>
      </c>
      <c r="E24" s="104"/>
      <c r="F24" s="126"/>
      <c r="G24" s="77">
        <v>1</v>
      </c>
      <c r="H24" s="78">
        <v>1</v>
      </c>
      <c r="I24" s="79">
        <v>1</v>
      </c>
      <c r="J24" s="64"/>
      <c r="K24" s="65"/>
      <c r="L24" s="93">
        <f t="shared" si="0"/>
        <v>0</v>
      </c>
      <c r="M24" s="64"/>
      <c r="N24" s="65"/>
      <c r="O24" s="93">
        <f t="shared" si="1"/>
        <v>0</v>
      </c>
      <c r="P24" s="94">
        <f t="shared" si="2"/>
        <v>0</v>
      </c>
      <c r="R24" s="64"/>
      <c r="S24" s="65"/>
      <c r="T24" s="65"/>
      <c r="U24" s="65"/>
      <c r="V24" s="66"/>
      <c r="W24" s="91">
        <f t="shared" si="3"/>
        <v>0</v>
      </c>
      <c r="X24" s="92" t="e">
        <f t="shared" si="4"/>
        <v>#DIV/0!</v>
      </c>
      <c r="Y24" s="93">
        <f t="shared" si="5"/>
        <v>0</v>
      </c>
      <c r="AA24" s="129"/>
      <c r="AB24" s="121"/>
      <c r="AC24" s="128"/>
      <c r="AD24" s="129"/>
      <c r="AE24" s="40"/>
      <c r="AG24" s="121"/>
      <c r="AH24" s="128"/>
      <c r="AI24" s="121"/>
      <c r="AJ24" s="54"/>
      <c r="AK24" s="54"/>
      <c r="AL24" s="54"/>
      <c r="AM24" s="54"/>
      <c r="AN24" s="54"/>
    </row>
    <row r="25" spans="2:40" ht="12.75" customHeight="1">
      <c r="B25" s="271"/>
      <c r="C25" s="70">
        <v>14</v>
      </c>
      <c r="D25" s="125">
        <v>87.5</v>
      </c>
      <c r="E25" s="103"/>
      <c r="F25" s="125"/>
      <c r="G25" s="84">
        <v>1</v>
      </c>
      <c r="H25" s="85">
        <v>1</v>
      </c>
      <c r="I25" s="86">
        <v>1</v>
      </c>
      <c r="J25" s="61"/>
      <c r="K25" s="62"/>
      <c r="L25" s="89">
        <f t="shared" si="0"/>
        <v>0</v>
      </c>
      <c r="M25" s="61"/>
      <c r="N25" s="62"/>
      <c r="O25" s="89">
        <f t="shared" si="1"/>
        <v>0</v>
      </c>
      <c r="P25" s="90">
        <f t="shared" si="2"/>
        <v>0</v>
      </c>
      <c r="R25" s="61"/>
      <c r="S25" s="62"/>
      <c r="T25" s="62"/>
      <c r="U25" s="62"/>
      <c r="V25" s="63"/>
      <c r="W25" s="87">
        <f t="shared" si="3"/>
        <v>0</v>
      </c>
      <c r="X25" s="88" t="e">
        <f t="shared" si="4"/>
        <v>#DIV/0!</v>
      </c>
      <c r="Y25" s="89">
        <f t="shared" si="5"/>
        <v>0</v>
      </c>
      <c r="AA25" s="129"/>
      <c r="AB25" s="121"/>
      <c r="AC25" s="128"/>
      <c r="AD25" s="129"/>
      <c r="AE25" s="40"/>
      <c r="AG25" s="121"/>
      <c r="AH25" s="128"/>
      <c r="AI25" s="121"/>
      <c r="AJ25" s="54"/>
      <c r="AK25" s="54"/>
      <c r="AL25" s="54"/>
      <c r="AM25" s="54"/>
      <c r="AN25" s="54"/>
    </row>
    <row r="26" spans="2:40" ht="12.75" customHeight="1">
      <c r="B26" s="271"/>
      <c r="C26" s="76">
        <v>15</v>
      </c>
      <c r="D26" s="126">
        <v>93.75</v>
      </c>
      <c r="E26" s="104"/>
      <c r="F26" s="126"/>
      <c r="G26" s="77">
        <v>1</v>
      </c>
      <c r="H26" s="78">
        <v>1</v>
      </c>
      <c r="I26" s="79">
        <v>1</v>
      </c>
      <c r="J26" s="64"/>
      <c r="K26" s="65"/>
      <c r="L26" s="93">
        <f t="shared" si="0"/>
        <v>0</v>
      </c>
      <c r="M26" s="64"/>
      <c r="N26" s="65"/>
      <c r="O26" s="93">
        <f t="shared" si="1"/>
        <v>0</v>
      </c>
      <c r="P26" s="94">
        <f t="shared" si="2"/>
        <v>0</v>
      </c>
      <c r="R26" s="64"/>
      <c r="S26" s="65"/>
      <c r="T26" s="65"/>
      <c r="U26" s="65"/>
      <c r="V26" s="66"/>
      <c r="W26" s="91">
        <f t="shared" si="3"/>
        <v>0</v>
      </c>
      <c r="X26" s="92" t="e">
        <f t="shared" si="4"/>
        <v>#DIV/0!</v>
      </c>
      <c r="Y26" s="93">
        <f t="shared" si="5"/>
        <v>0</v>
      </c>
      <c r="AA26" s="129"/>
      <c r="AB26" s="121"/>
      <c r="AC26" s="128"/>
      <c r="AD26" s="129"/>
      <c r="AE26" s="40"/>
      <c r="AG26" s="121"/>
      <c r="AH26" s="128"/>
      <c r="AI26" s="121"/>
      <c r="AJ26" s="54"/>
      <c r="AK26" s="54"/>
      <c r="AL26" s="54"/>
      <c r="AM26" s="54"/>
      <c r="AN26" s="54"/>
    </row>
    <row r="27" spans="2:40" ht="12.75" customHeight="1" thickBot="1">
      <c r="B27" s="271"/>
      <c r="C27" s="72">
        <v>16</v>
      </c>
      <c r="D27" s="127">
        <v>100</v>
      </c>
      <c r="E27" s="105"/>
      <c r="F27" s="127"/>
      <c r="G27" s="95">
        <v>1</v>
      </c>
      <c r="H27" s="96">
        <v>1</v>
      </c>
      <c r="I27" s="97">
        <v>1</v>
      </c>
      <c r="J27" s="67"/>
      <c r="K27" s="68"/>
      <c r="L27" s="100">
        <f t="shared" si="0"/>
        <v>0</v>
      </c>
      <c r="M27" s="67"/>
      <c r="N27" s="68"/>
      <c r="O27" s="100">
        <f t="shared" si="1"/>
        <v>0</v>
      </c>
      <c r="P27" s="101">
        <f t="shared" si="2"/>
        <v>0</v>
      </c>
      <c r="R27" s="67"/>
      <c r="S27" s="68"/>
      <c r="T27" s="68"/>
      <c r="U27" s="68"/>
      <c r="V27" s="69"/>
      <c r="W27" s="98">
        <f t="shared" si="3"/>
        <v>0</v>
      </c>
      <c r="X27" s="99" t="e">
        <f t="shared" si="4"/>
        <v>#DIV/0!</v>
      </c>
      <c r="Y27" s="100">
        <f t="shared" si="5"/>
        <v>0</v>
      </c>
      <c r="AA27" s="129"/>
      <c r="AB27" s="121"/>
      <c r="AC27" s="128"/>
      <c r="AD27" s="129"/>
      <c r="AE27" s="40"/>
      <c r="AG27" s="121"/>
      <c r="AH27" s="128"/>
      <c r="AI27" s="121"/>
      <c r="AJ27" s="54"/>
      <c r="AK27" s="54"/>
      <c r="AL27" s="54"/>
      <c r="AM27" s="54"/>
      <c r="AN27" s="54"/>
    </row>
    <row r="28" spans="2:31" ht="12.75" customHeight="1">
      <c r="B28" s="37"/>
      <c r="C28" s="131" t="s">
        <v>97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29"/>
      <c r="S28" s="121"/>
      <c r="T28" s="128"/>
      <c r="U28" s="129"/>
      <c r="V28" s="129"/>
      <c r="W28" s="121"/>
      <c r="X28" s="128"/>
      <c r="Y28" s="129"/>
      <c r="Z28" s="129"/>
      <c r="AA28" s="121"/>
      <c r="AB28" s="128"/>
      <c r="AC28" s="129"/>
      <c r="AD28" s="129"/>
      <c r="AE28" s="40"/>
    </row>
    <row r="29" spans="2:31" ht="12.75" customHeight="1" thickBot="1">
      <c r="B29" s="37"/>
      <c r="Q29" s="129"/>
      <c r="R29" s="129"/>
      <c r="S29" s="121"/>
      <c r="T29" s="128"/>
      <c r="U29" s="129"/>
      <c r="V29" s="129"/>
      <c r="W29" s="121"/>
      <c r="X29" s="128"/>
      <c r="Y29" s="129"/>
      <c r="Z29" s="129"/>
      <c r="AA29" s="121"/>
      <c r="AB29" s="128"/>
      <c r="AC29" s="129"/>
      <c r="AD29" s="129"/>
      <c r="AE29" s="40"/>
    </row>
    <row r="30" spans="2:31" ht="12.75" customHeight="1">
      <c r="B30" s="37"/>
      <c r="C30" s="293" t="s">
        <v>36</v>
      </c>
      <c r="D30" s="287" t="s">
        <v>76</v>
      </c>
      <c r="E30" s="288"/>
      <c r="F30" s="293" t="s">
        <v>68</v>
      </c>
      <c r="G30" s="325" t="s">
        <v>38</v>
      </c>
      <c r="H30" s="326"/>
      <c r="I30" s="327"/>
      <c r="J30" s="316" t="s">
        <v>35</v>
      </c>
      <c r="K30" s="317"/>
      <c r="L30" s="318"/>
      <c r="M30" s="316" t="s">
        <v>72</v>
      </c>
      <c r="N30" s="317"/>
      <c r="O30" s="318"/>
      <c r="P30" s="134" t="s">
        <v>8</v>
      </c>
      <c r="S30" s="121"/>
      <c r="AA30" s="250" t="s">
        <v>100</v>
      </c>
      <c r="AB30" s="251"/>
      <c r="AC30" s="252"/>
      <c r="AE30" s="40"/>
    </row>
    <row r="31" spans="2:31" ht="12.75" customHeight="1" thickBot="1">
      <c r="B31" s="37"/>
      <c r="C31" s="294"/>
      <c r="D31" s="289"/>
      <c r="E31" s="290"/>
      <c r="F31" s="294"/>
      <c r="G31" s="150" t="s">
        <v>39</v>
      </c>
      <c r="H31" s="149" t="s">
        <v>40</v>
      </c>
      <c r="I31" s="151" t="s">
        <v>41</v>
      </c>
      <c r="J31" s="150" t="s">
        <v>10</v>
      </c>
      <c r="K31" s="149" t="s">
        <v>11</v>
      </c>
      <c r="L31" s="151" t="s">
        <v>12</v>
      </c>
      <c r="M31" s="150" t="s">
        <v>10</v>
      </c>
      <c r="N31" s="149" t="s">
        <v>11</v>
      </c>
      <c r="O31" s="151" t="s">
        <v>12</v>
      </c>
      <c r="P31" s="152" t="s">
        <v>12</v>
      </c>
      <c r="S31" s="121"/>
      <c r="AA31" s="253"/>
      <c r="AB31" s="254"/>
      <c r="AC31" s="255"/>
      <c r="AE31" s="40"/>
    </row>
    <row r="32" spans="2:31" ht="12.75" customHeight="1">
      <c r="B32" s="271" t="s">
        <v>100</v>
      </c>
      <c r="C32" s="153"/>
      <c r="D32" s="283" t="s">
        <v>91</v>
      </c>
      <c r="E32" s="284"/>
      <c r="F32" s="154"/>
      <c r="G32" s="313" t="s">
        <v>67</v>
      </c>
      <c r="H32" s="314"/>
      <c r="I32" s="315"/>
      <c r="J32" s="155"/>
      <c r="K32" s="156"/>
      <c r="L32" s="157">
        <f aca="true" t="shared" si="6" ref="L32:L38">J32*K32/1000</f>
        <v>0</v>
      </c>
      <c r="M32" s="155"/>
      <c r="N32" s="156"/>
      <c r="O32" s="157">
        <f aca="true" t="shared" si="7" ref="O32:O38">M32*N32/1000</f>
        <v>0</v>
      </c>
      <c r="P32" s="158">
        <f aca="true" t="shared" si="8" ref="P32:P38">L32+O32</f>
        <v>0</v>
      </c>
      <c r="Q32" s="328" t="s">
        <v>81</v>
      </c>
      <c r="R32" s="329"/>
      <c r="S32" s="121"/>
      <c r="AA32" s="256">
        <f>P32</f>
        <v>0</v>
      </c>
      <c r="AB32" s="251"/>
      <c r="AC32" s="252"/>
      <c r="AE32" s="74"/>
    </row>
    <row r="33" spans="2:31" ht="12.75" customHeight="1" thickBot="1">
      <c r="B33" s="271"/>
      <c r="C33" s="159"/>
      <c r="D33" s="264" t="s">
        <v>92</v>
      </c>
      <c r="E33" s="265"/>
      <c r="F33" s="160"/>
      <c r="G33" s="266" t="s">
        <v>67</v>
      </c>
      <c r="H33" s="267"/>
      <c r="I33" s="268"/>
      <c r="J33" s="161"/>
      <c r="K33" s="162"/>
      <c r="L33" s="163">
        <f t="shared" si="6"/>
        <v>0</v>
      </c>
      <c r="M33" s="161"/>
      <c r="N33" s="162"/>
      <c r="O33" s="163">
        <f t="shared" si="7"/>
        <v>0</v>
      </c>
      <c r="P33" s="164">
        <f t="shared" si="8"/>
        <v>0</v>
      </c>
      <c r="Q33" s="269" t="s">
        <v>81</v>
      </c>
      <c r="R33" s="270"/>
      <c r="S33" s="121"/>
      <c r="AA33" s="253"/>
      <c r="AB33" s="254"/>
      <c r="AC33" s="255"/>
      <c r="AE33" s="74"/>
    </row>
    <row r="34" spans="2:31" ht="12.75" customHeight="1">
      <c r="B34" s="271"/>
      <c r="C34" s="165"/>
      <c r="D34" s="262" t="s">
        <v>92</v>
      </c>
      <c r="E34" s="263"/>
      <c r="F34" s="166"/>
      <c r="G34" s="167">
        <v>1</v>
      </c>
      <c r="H34" s="168">
        <v>1</v>
      </c>
      <c r="I34" s="169">
        <v>1</v>
      </c>
      <c r="J34" s="170"/>
      <c r="K34" s="171"/>
      <c r="L34" s="172">
        <f t="shared" si="6"/>
        <v>0</v>
      </c>
      <c r="M34" s="170"/>
      <c r="N34" s="171"/>
      <c r="O34" s="172">
        <f t="shared" si="7"/>
        <v>0</v>
      </c>
      <c r="P34" s="173">
        <f t="shared" si="8"/>
        <v>0</v>
      </c>
      <c r="Q34" s="269" t="s">
        <v>0</v>
      </c>
      <c r="R34" s="270"/>
      <c r="S34" s="121"/>
      <c r="AA34" s="36" t="s">
        <v>104</v>
      </c>
      <c r="AE34" s="40"/>
    </row>
    <row r="35" spans="2:31" ht="12.75" customHeight="1">
      <c r="B35" s="271"/>
      <c r="C35" s="159"/>
      <c r="D35" s="264" t="s">
        <v>92</v>
      </c>
      <c r="E35" s="265"/>
      <c r="F35" s="160"/>
      <c r="G35" s="167">
        <v>1</v>
      </c>
      <c r="H35" s="168">
        <v>0</v>
      </c>
      <c r="I35" s="169">
        <v>0</v>
      </c>
      <c r="J35" s="161"/>
      <c r="K35" s="162"/>
      <c r="L35" s="163">
        <f t="shared" si="6"/>
        <v>0</v>
      </c>
      <c r="M35" s="161"/>
      <c r="N35" s="162"/>
      <c r="O35" s="163">
        <f t="shared" si="7"/>
        <v>0</v>
      </c>
      <c r="P35" s="164">
        <f t="shared" si="8"/>
        <v>0</v>
      </c>
      <c r="Q35" s="277" t="s">
        <v>1</v>
      </c>
      <c r="R35" s="278"/>
      <c r="S35" s="121"/>
      <c r="AE35" s="40"/>
    </row>
    <row r="36" spans="2:31" ht="12.75" customHeight="1">
      <c r="B36" s="271"/>
      <c r="C36" s="165"/>
      <c r="D36" s="262" t="s">
        <v>92</v>
      </c>
      <c r="E36" s="263"/>
      <c r="F36" s="166"/>
      <c r="G36" s="167">
        <v>0</v>
      </c>
      <c r="H36" s="168">
        <v>1</v>
      </c>
      <c r="I36" s="169">
        <v>0</v>
      </c>
      <c r="J36" s="170"/>
      <c r="K36" s="171"/>
      <c r="L36" s="172">
        <f t="shared" si="6"/>
        <v>0</v>
      </c>
      <c r="M36" s="170"/>
      <c r="N36" s="171"/>
      <c r="O36" s="172">
        <f t="shared" si="7"/>
        <v>0</v>
      </c>
      <c r="P36" s="173">
        <f t="shared" si="8"/>
        <v>0</v>
      </c>
      <c r="Q36" s="279" t="s">
        <v>2</v>
      </c>
      <c r="R36" s="280"/>
      <c r="S36" s="121"/>
      <c r="T36" s="128"/>
      <c r="U36" s="129"/>
      <c r="V36" s="129"/>
      <c r="W36" s="121"/>
      <c r="X36" s="128"/>
      <c r="Y36" s="129"/>
      <c r="Z36" s="129"/>
      <c r="AA36" s="121"/>
      <c r="AB36" s="128"/>
      <c r="AC36" s="129"/>
      <c r="AD36" s="129"/>
      <c r="AE36" s="40"/>
    </row>
    <row r="37" spans="2:31" ht="12.75" customHeight="1">
      <c r="B37" s="271"/>
      <c r="C37" s="159"/>
      <c r="D37" s="264" t="s">
        <v>92</v>
      </c>
      <c r="E37" s="265"/>
      <c r="F37" s="160"/>
      <c r="G37" s="167">
        <v>0</v>
      </c>
      <c r="H37" s="168">
        <v>0</v>
      </c>
      <c r="I37" s="169">
        <v>1</v>
      </c>
      <c r="J37" s="161"/>
      <c r="K37" s="162"/>
      <c r="L37" s="163">
        <f t="shared" si="6"/>
        <v>0</v>
      </c>
      <c r="M37" s="161"/>
      <c r="N37" s="162"/>
      <c r="O37" s="163">
        <f t="shared" si="7"/>
        <v>0</v>
      </c>
      <c r="P37" s="164">
        <f t="shared" si="8"/>
        <v>0</v>
      </c>
      <c r="Q37" s="260" t="s">
        <v>3</v>
      </c>
      <c r="R37" s="261"/>
      <c r="S37" s="121"/>
      <c r="T37" s="128"/>
      <c r="U37" s="129"/>
      <c r="V37" s="129"/>
      <c r="W37" s="121"/>
      <c r="X37" s="128"/>
      <c r="Y37" s="129"/>
      <c r="Z37" s="129"/>
      <c r="AA37" s="121"/>
      <c r="AB37" s="128"/>
      <c r="AC37" s="129"/>
      <c r="AD37" s="129"/>
      <c r="AE37" s="40"/>
    </row>
    <row r="38" spans="2:31" ht="12.75" customHeight="1" thickBot="1">
      <c r="B38" s="271"/>
      <c r="C38" s="174"/>
      <c r="D38" s="275" t="s">
        <v>92</v>
      </c>
      <c r="E38" s="276"/>
      <c r="F38" s="175"/>
      <c r="G38" s="176">
        <v>0</v>
      </c>
      <c r="H38" s="177">
        <v>0</v>
      </c>
      <c r="I38" s="178">
        <v>0</v>
      </c>
      <c r="J38" s="179"/>
      <c r="K38" s="180"/>
      <c r="L38" s="181">
        <f t="shared" si="6"/>
        <v>0</v>
      </c>
      <c r="M38" s="179"/>
      <c r="N38" s="180"/>
      <c r="O38" s="181">
        <f t="shared" si="7"/>
        <v>0</v>
      </c>
      <c r="P38" s="182">
        <f t="shared" si="8"/>
        <v>0</v>
      </c>
      <c r="Q38" s="273" t="s">
        <v>7</v>
      </c>
      <c r="R38" s="274"/>
      <c r="S38" s="121"/>
      <c r="T38" s="128"/>
      <c r="U38" s="129"/>
      <c r="V38" s="129"/>
      <c r="W38" s="121"/>
      <c r="X38" s="128"/>
      <c r="Y38" s="129"/>
      <c r="Z38" s="129"/>
      <c r="AA38" s="121"/>
      <c r="AB38" s="128"/>
      <c r="AC38" s="129"/>
      <c r="AD38" s="129"/>
      <c r="AE38" s="40"/>
    </row>
    <row r="39" spans="2:31" ht="12.75" customHeight="1">
      <c r="B39" s="73"/>
      <c r="C39" s="259" t="s">
        <v>107</v>
      </c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121"/>
      <c r="T39" s="128"/>
      <c r="U39" s="129"/>
      <c r="V39" s="129"/>
      <c r="W39" s="121"/>
      <c r="X39" s="128"/>
      <c r="Y39" s="129"/>
      <c r="Z39" s="129"/>
      <c r="AA39" s="121"/>
      <c r="AB39" s="128"/>
      <c r="AC39" s="129"/>
      <c r="AD39" s="129"/>
      <c r="AE39" s="40"/>
    </row>
    <row r="40" spans="2:31" ht="12.75" customHeight="1">
      <c r="B40" s="73"/>
      <c r="P40" s="128"/>
      <c r="Q40" s="129"/>
      <c r="R40" s="129"/>
      <c r="S40" s="121"/>
      <c r="T40" s="128"/>
      <c r="U40" s="129"/>
      <c r="V40" s="129"/>
      <c r="W40" s="121"/>
      <c r="X40" s="128"/>
      <c r="Y40" s="129"/>
      <c r="Z40" s="129"/>
      <c r="AA40" s="121"/>
      <c r="AB40" s="128"/>
      <c r="AC40" s="129"/>
      <c r="AD40" s="129"/>
      <c r="AE40" s="40"/>
    </row>
    <row r="41" spans="2:43" ht="12.75" customHeight="1">
      <c r="B41" s="73"/>
      <c r="P41" s="128"/>
      <c r="Q41" s="129"/>
      <c r="R41" s="129"/>
      <c r="S41" s="121"/>
      <c r="T41" s="128"/>
      <c r="U41" s="129"/>
      <c r="V41" s="129"/>
      <c r="W41" s="121"/>
      <c r="X41" s="128"/>
      <c r="Y41" s="129"/>
      <c r="Z41" s="129"/>
      <c r="AA41" s="121"/>
      <c r="AB41" s="128"/>
      <c r="AC41" s="129"/>
      <c r="AD41" s="129"/>
      <c r="AE41" s="40"/>
      <c r="AO41" s="122"/>
      <c r="AP41" s="122"/>
      <c r="AQ41" s="122"/>
    </row>
    <row r="42" spans="2:43" ht="12.75" customHeight="1">
      <c r="B42" s="73"/>
      <c r="P42" s="128"/>
      <c r="Q42" s="129"/>
      <c r="R42" s="129"/>
      <c r="S42" s="121"/>
      <c r="T42" s="128"/>
      <c r="U42" s="129"/>
      <c r="V42" s="129"/>
      <c r="W42" s="121"/>
      <c r="X42" s="128"/>
      <c r="Y42" s="129"/>
      <c r="Z42" s="129"/>
      <c r="AA42" s="121"/>
      <c r="AB42" s="128"/>
      <c r="AC42" s="129"/>
      <c r="AD42" s="129"/>
      <c r="AE42" s="40"/>
      <c r="AO42" s="122"/>
      <c r="AP42" s="122"/>
      <c r="AQ42" s="122"/>
    </row>
    <row r="43" spans="2:43" ht="12.75" customHeight="1">
      <c r="B43" s="73"/>
      <c r="P43" s="128"/>
      <c r="Q43" s="129"/>
      <c r="R43" s="129"/>
      <c r="S43" s="121"/>
      <c r="T43" s="128"/>
      <c r="U43" s="129"/>
      <c r="V43" s="129"/>
      <c r="W43" s="121"/>
      <c r="X43" s="128"/>
      <c r="Y43" s="129"/>
      <c r="Z43" s="129"/>
      <c r="AA43" s="121"/>
      <c r="AB43" s="128"/>
      <c r="AC43" s="129"/>
      <c r="AD43" s="129"/>
      <c r="AE43" s="40"/>
      <c r="AO43" s="122"/>
      <c r="AP43" s="122"/>
      <c r="AQ43" s="122"/>
    </row>
    <row r="44" spans="2:43" ht="12.75" customHeight="1">
      <c r="B44" s="73"/>
      <c r="P44" s="128"/>
      <c r="Q44" s="129"/>
      <c r="R44" s="129"/>
      <c r="S44" s="121"/>
      <c r="T44" s="128"/>
      <c r="U44" s="129"/>
      <c r="V44" s="129"/>
      <c r="W44" s="121"/>
      <c r="X44" s="128"/>
      <c r="Y44" s="129"/>
      <c r="Z44" s="129"/>
      <c r="AA44" s="121"/>
      <c r="AB44" s="128"/>
      <c r="AC44" s="129"/>
      <c r="AD44" s="129"/>
      <c r="AE44" s="40"/>
      <c r="AO44" s="122"/>
      <c r="AP44" s="122"/>
      <c r="AQ44" s="122"/>
    </row>
    <row r="45" spans="2:43" ht="12.75" customHeight="1">
      <c r="B45" s="73"/>
      <c r="C45" s="121"/>
      <c r="D45" s="128"/>
      <c r="P45" s="128"/>
      <c r="Q45" s="129"/>
      <c r="R45" s="129"/>
      <c r="S45" s="121"/>
      <c r="T45" s="128"/>
      <c r="U45" s="129"/>
      <c r="V45" s="129"/>
      <c r="W45" s="121"/>
      <c r="X45" s="128"/>
      <c r="Y45" s="129"/>
      <c r="Z45" s="129"/>
      <c r="AA45" s="121"/>
      <c r="AB45" s="128"/>
      <c r="AC45" s="129"/>
      <c r="AD45" s="129"/>
      <c r="AE45" s="40"/>
      <c r="AO45" s="122"/>
      <c r="AP45" s="122"/>
      <c r="AQ45" s="122"/>
    </row>
    <row r="46" spans="2:43" ht="12.75" customHeight="1">
      <c r="B46" s="73"/>
      <c r="C46" s="121"/>
      <c r="D46" s="128"/>
      <c r="E46" s="129"/>
      <c r="F46" s="129"/>
      <c r="G46" s="121"/>
      <c r="H46" s="128"/>
      <c r="I46" s="129"/>
      <c r="J46" s="129"/>
      <c r="K46" s="121"/>
      <c r="L46" s="128"/>
      <c r="M46" s="129"/>
      <c r="N46" s="129"/>
      <c r="O46" s="121"/>
      <c r="P46" s="128"/>
      <c r="Q46" s="129"/>
      <c r="R46" s="129"/>
      <c r="S46" s="121"/>
      <c r="T46" s="128"/>
      <c r="U46" s="129"/>
      <c r="V46" s="129"/>
      <c r="W46" s="121"/>
      <c r="X46" s="128"/>
      <c r="Y46" s="129"/>
      <c r="Z46" s="129"/>
      <c r="AA46" s="121"/>
      <c r="AB46" s="128"/>
      <c r="AC46" s="129"/>
      <c r="AD46" s="129"/>
      <c r="AE46" s="40"/>
      <c r="AO46" s="122"/>
      <c r="AP46" s="122"/>
      <c r="AQ46" s="122"/>
    </row>
    <row r="47" spans="2:43" ht="12.75" customHeight="1">
      <c r="B47" s="73"/>
      <c r="C47" s="121"/>
      <c r="D47" s="128"/>
      <c r="E47" s="129"/>
      <c r="F47" s="129"/>
      <c r="G47" s="121"/>
      <c r="H47" s="128"/>
      <c r="I47" s="129"/>
      <c r="J47" s="129"/>
      <c r="K47" s="121"/>
      <c r="L47" s="128"/>
      <c r="M47" s="129"/>
      <c r="N47" s="129"/>
      <c r="O47" s="121"/>
      <c r="P47" s="128"/>
      <c r="Q47" s="129"/>
      <c r="R47" s="129"/>
      <c r="S47" s="121"/>
      <c r="T47" s="128"/>
      <c r="U47" s="129"/>
      <c r="V47" s="129"/>
      <c r="W47" s="121"/>
      <c r="X47" s="128"/>
      <c r="Y47" s="129"/>
      <c r="Z47" s="129"/>
      <c r="AA47" s="121"/>
      <c r="AB47" s="128"/>
      <c r="AC47" s="129"/>
      <c r="AD47" s="129"/>
      <c r="AE47" s="40"/>
      <c r="AO47" s="122"/>
      <c r="AP47" s="122"/>
      <c r="AQ47" s="122"/>
    </row>
    <row r="48" spans="2:43" ht="12.75" customHeight="1">
      <c r="B48" s="73"/>
      <c r="C48" s="121"/>
      <c r="D48" s="128"/>
      <c r="E48" s="129"/>
      <c r="F48" s="129"/>
      <c r="G48" s="121"/>
      <c r="H48" s="128"/>
      <c r="I48" s="129"/>
      <c r="J48" s="129"/>
      <c r="K48" s="121"/>
      <c r="L48" s="128"/>
      <c r="M48" s="129"/>
      <c r="N48" s="129"/>
      <c r="O48" s="121"/>
      <c r="P48" s="128"/>
      <c r="Q48" s="129"/>
      <c r="R48" s="129"/>
      <c r="S48" s="121"/>
      <c r="T48" s="128"/>
      <c r="AC48" s="129"/>
      <c r="AD48" s="129"/>
      <c r="AE48" s="40"/>
      <c r="AO48" s="122"/>
      <c r="AP48" s="122"/>
      <c r="AQ48" s="122"/>
    </row>
    <row r="49" spans="2:43" ht="12.75" customHeight="1">
      <c r="B49" s="73"/>
      <c r="C49" s="121"/>
      <c r="D49" s="128"/>
      <c r="E49" s="129"/>
      <c r="F49" s="129"/>
      <c r="G49" s="121"/>
      <c r="H49" s="128"/>
      <c r="I49" s="129"/>
      <c r="J49" s="129"/>
      <c r="K49" s="121"/>
      <c r="L49" s="128"/>
      <c r="M49" s="129"/>
      <c r="N49" s="129"/>
      <c r="O49" s="121"/>
      <c r="P49" s="128"/>
      <c r="Q49" s="129"/>
      <c r="R49" s="129"/>
      <c r="S49" s="121"/>
      <c r="T49" s="128"/>
      <c r="AC49" s="129"/>
      <c r="AD49" s="129"/>
      <c r="AE49" s="40"/>
      <c r="AO49" s="122"/>
      <c r="AP49" s="122"/>
      <c r="AQ49" s="122"/>
    </row>
    <row r="50" spans="2:43" ht="12.75" customHeight="1">
      <c r="B50" s="73"/>
      <c r="C50" s="121"/>
      <c r="D50" s="128"/>
      <c r="E50" s="129"/>
      <c r="F50" s="129"/>
      <c r="G50" s="121"/>
      <c r="H50" s="128"/>
      <c r="I50" s="129"/>
      <c r="J50" s="129"/>
      <c r="K50" s="121"/>
      <c r="L50" s="128"/>
      <c r="M50" s="129"/>
      <c r="N50" s="129"/>
      <c r="O50" s="121"/>
      <c r="P50" s="128"/>
      <c r="Q50" s="129"/>
      <c r="R50" s="129"/>
      <c r="S50" s="121"/>
      <c r="T50" s="128"/>
      <c r="AC50" s="129"/>
      <c r="AD50" s="129"/>
      <c r="AE50" s="40"/>
      <c r="AO50" s="122"/>
      <c r="AP50" s="122"/>
      <c r="AQ50" s="122"/>
    </row>
    <row r="51" spans="2:43" ht="12.75" customHeight="1">
      <c r="B51" s="73"/>
      <c r="C51" s="121"/>
      <c r="D51" s="128"/>
      <c r="E51" s="129"/>
      <c r="F51" s="129"/>
      <c r="G51" s="121"/>
      <c r="H51" s="128"/>
      <c r="I51" s="129"/>
      <c r="J51" s="129"/>
      <c r="K51" s="121"/>
      <c r="L51" s="128"/>
      <c r="M51" s="129"/>
      <c r="N51" s="129"/>
      <c r="O51" s="121"/>
      <c r="P51" s="128"/>
      <c r="Q51" s="129"/>
      <c r="R51" s="129"/>
      <c r="S51" s="121"/>
      <c r="T51" s="128"/>
      <c r="AC51" s="129"/>
      <c r="AD51" s="129"/>
      <c r="AE51" s="40"/>
      <c r="AO51" s="122"/>
      <c r="AP51" s="122"/>
      <c r="AQ51" s="122"/>
    </row>
    <row r="52" spans="2:43" ht="12.75" customHeight="1">
      <c r="B52" s="73"/>
      <c r="C52" s="121"/>
      <c r="D52" s="128"/>
      <c r="E52" s="129"/>
      <c r="F52" s="129"/>
      <c r="G52" s="121"/>
      <c r="H52" s="128"/>
      <c r="I52" s="129"/>
      <c r="J52" s="129"/>
      <c r="K52" s="121"/>
      <c r="L52" s="128"/>
      <c r="M52" s="129"/>
      <c r="N52" s="129"/>
      <c r="O52" s="39"/>
      <c r="P52" s="39"/>
      <c r="Q52" s="55"/>
      <c r="AC52" s="39"/>
      <c r="AD52" s="39"/>
      <c r="AE52" s="40"/>
      <c r="AO52" s="122"/>
      <c r="AP52" s="122"/>
      <c r="AQ52" s="122"/>
    </row>
    <row r="53" spans="2:43" ht="12.75" customHeight="1">
      <c r="B53" s="73"/>
      <c r="C53" s="121"/>
      <c r="D53" s="128"/>
      <c r="E53" s="129"/>
      <c r="F53" s="129"/>
      <c r="G53" s="121"/>
      <c r="H53" s="128"/>
      <c r="I53" s="129"/>
      <c r="J53" s="129"/>
      <c r="K53" s="121"/>
      <c r="L53" s="128"/>
      <c r="M53" s="129"/>
      <c r="N53" s="129"/>
      <c r="O53" s="39"/>
      <c r="P53" s="39"/>
      <c r="Q53" s="55"/>
      <c r="AC53" s="39"/>
      <c r="AD53" s="39"/>
      <c r="AE53" s="40"/>
      <c r="AO53" s="122"/>
      <c r="AP53" s="122"/>
      <c r="AQ53" s="122"/>
    </row>
    <row r="54" spans="2:43" ht="12.75" customHeight="1">
      <c r="B54" s="73"/>
      <c r="C54" s="121"/>
      <c r="D54" s="128"/>
      <c r="E54" s="129"/>
      <c r="F54" s="129"/>
      <c r="G54" s="121"/>
      <c r="H54" s="128"/>
      <c r="I54" s="129"/>
      <c r="J54" s="129"/>
      <c r="K54" s="121"/>
      <c r="L54" s="128"/>
      <c r="M54" s="129"/>
      <c r="N54" s="129"/>
      <c r="O54" s="39"/>
      <c r="P54" s="39"/>
      <c r="Q54" s="55"/>
      <c r="AC54" s="39"/>
      <c r="AD54" s="39"/>
      <c r="AE54" s="40"/>
      <c r="AO54" s="122"/>
      <c r="AP54" s="122"/>
      <c r="AQ54" s="122"/>
    </row>
    <row r="55" spans="2:43" ht="12.75" customHeight="1">
      <c r="B55" s="73"/>
      <c r="C55" s="121"/>
      <c r="D55" s="128"/>
      <c r="E55" s="129"/>
      <c r="F55" s="129"/>
      <c r="G55" s="121"/>
      <c r="H55" s="128"/>
      <c r="I55" s="129"/>
      <c r="J55" s="129"/>
      <c r="K55" s="121"/>
      <c r="L55" s="128"/>
      <c r="M55" s="129"/>
      <c r="N55" s="129"/>
      <c r="O55" s="39"/>
      <c r="P55" s="39"/>
      <c r="Q55" s="55"/>
      <c r="AC55" s="39"/>
      <c r="AD55" s="39"/>
      <c r="AE55" s="40"/>
      <c r="AO55" s="122"/>
      <c r="AP55" s="122"/>
      <c r="AQ55" s="122"/>
    </row>
    <row r="56" spans="2:43" ht="12.75" customHeight="1">
      <c r="B56" s="73"/>
      <c r="C56" s="121"/>
      <c r="D56" s="128"/>
      <c r="E56" s="129"/>
      <c r="F56" s="129"/>
      <c r="G56" s="121"/>
      <c r="H56" s="128"/>
      <c r="I56" s="129"/>
      <c r="J56" s="129"/>
      <c r="K56" s="121"/>
      <c r="L56" s="128"/>
      <c r="M56" s="129"/>
      <c r="N56" s="129"/>
      <c r="O56" s="39"/>
      <c r="P56" s="39"/>
      <c r="Q56" s="55"/>
      <c r="AC56" s="39"/>
      <c r="AD56" s="39"/>
      <c r="AE56" s="40"/>
      <c r="AO56" s="122"/>
      <c r="AP56" s="122"/>
      <c r="AQ56" s="122"/>
    </row>
    <row r="57" spans="2:43" ht="12.75" customHeight="1">
      <c r="B57" s="73"/>
      <c r="C57" s="121"/>
      <c r="D57" s="128"/>
      <c r="E57" s="129"/>
      <c r="F57" s="129"/>
      <c r="G57" s="121"/>
      <c r="H57" s="128"/>
      <c r="I57" s="129"/>
      <c r="J57" s="129"/>
      <c r="K57" s="121"/>
      <c r="L57" s="128"/>
      <c r="M57" s="129"/>
      <c r="N57" s="129"/>
      <c r="O57" s="39"/>
      <c r="P57" s="39"/>
      <c r="Q57" s="55"/>
      <c r="AC57" s="39"/>
      <c r="AD57" s="39"/>
      <c r="AE57" s="40"/>
      <c r="AO57" s="122"/>
      <c r="AP57" s="122"/>
      <c r="AQ57" s="122"/>
    </row>
    <row r="58" spans="2:43" ht="12.75" customHeight="1">
      <c r="B58" s="73"/>
      <c r="C58" s="121"/>
      <c r="D58" s="128"/>
      <c r="E58" s="129"/>
      <c r="F58" s="129"/>
      <c r="G58" s="121"/>
      <c r="H58" s="128"/>
      <c r="I58" s="129"/>
      <c r="J58" s="129"/>
      <c r="K58" s="121"/>
      <c r="L58" s="128"/>
      <c r="M58" s="129"/>
      <c r="N58" s="129"/>
      <c r="O58" s="39"/>
      <c r="P58" s="39"/>
      <c r="Q58" s="55"/>
      <c r="AC58" s="39"/>
      <c r="AD58" s="39"/>
      <c r="AE58" s="40"/>
      <c r="AO58" s="122"/>
      <c r="AP58" s="122"/>
      <c r="AQ58" s="122"/>
    </row>
    <row r="59" spans="2:43" ht="12.75" customHeight="1">
      <c r="B59" s="73"/>
      <c r="C59" s="121"/>
      <c r="D59" s="128"/>
      <c r="E59" s="129"/>
      <c r="F59" s="129"/>
      <c r="G59" s="121"/>
      <c r="H59" s="128"/>
      <c r="I59" s="129"/>
      <c r="J59" s="129"/>
      <c r="K59" s="121"/>
      <c r="L59" s="128"/>
      <c r="M59" s="129"/>
      <c r="N59" s="129"/>
      <c r="O59" s="39"/>
      <c r="P59" s="39"/>
      <c r="Q59" s="55"/>
      <c r="AC59" s="39"/>
      <c r="AD59" s="39"/>
      <c r="AE59" s="40"/>
      <c r="AO59" s="122"/>
      <c r="AP59" s="122"/>
      <c r="AQ59" s="122"/>
    </row>
    <row r="60" spans="2:43" ht="12.75" customHeight="1">
      <c r="B60" s="73"/>
      <c r="C60" s="121"/>
      <c r="D60" s="128"/>
      <c r="E60" s="129"/>
      <c r="F60" s="129"/>
      <c r="G60" s="121"/>
      <c r="H60" s="128"/>
      <c r="I60" s="129"/>
      <c r="J60" s="129"/>
      <c r="K60" s="121"/>
      <c r="L60" s="128"/>
      <c r="M60" s="129"/>
      <c r="N60" s="129"/>
      <c r="O60" s="39"/>
      <c r="P60" s="39"/>
      <c r="Q60" s="55"/>
      <c r="AC60" s="39"/>
      <c r="AD60" s="39"/>
      <c r="AE60" s="40"/>
      <c r="AO60" s="122"/>
      <c r="AP60" s="122"/>
      <c r="AQ60" s="122"/>
    </row>
    <row r="61" spans="2:43" ht="12.75" customHeight="1">
      <c r="B61" s="73"/>
      <c r="C61" s="121"/>
      <c r="D61" s="128"/>
      <c r="E61" s="129"/>
      <c r="F61" s="129"/>
      <c r="G61" s="121"/>
      <c r="H61" s="128"/>
      <c r="I61" s="129"/>
      <c r="J61" s="129"/>
      <c r="K61" s="121"/>
      <c r="L61" s="128"/>
      <c r="M61" s="129"/>
      <c r="N61" s="129"/>
      <c r="O61" s="39"/>
      <c r="P61" s="39"/>
      <c r="Q61" s="55"/>
      <c r="AC61" s="39"/>
      <c r="AD61" s="39"/>
      <c r="AE61" s="40"/>
      <c r="AO61" s="122"/>
      <c r="AP61" s="122"/>
      <c r="AQ61" s="122"/>
    </row>
    <row r="62" spans="2:43" ht="12.75" customHeight="1">
      <c r="B62" s="73"/>
      <c r="C62" s="121"/>
      <c r="D62" s="272" t="s">
        <v>101</v>
      </c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R62" s="272" t="s">
        <v>102</v>
      </c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39"/>
      <c r="AD62" s="39"/>
      <c r="AE62" s="40"/>
      <c r="AO62" s="122"/>
      <c r="AP62" s="122"/>
      <c r="AQ62" s="122"/>
    </row>
    <row r="63" spans="2:43" ht="12.75" customHeight="1">
      <c r="B63" s="73"/>
      <c r="C63" s="121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39"/>
      <c r="AD63" s="39"/>
      <c r="AE63" s="40"/>
      <c r="AO63" s="122"/>
      <c r="AP63" s="122"/>
      <c r="AQ63" s="122"/>
    </row>
    <row r="64" spans="2:43" ht="12.75" customHeight="1">
      <c r="B64" s="73"/>
      <c r="C64" s="121"/>
      <c r="D64" s="128"/>
      <c r="E64" s="129"/>
      <c r="F64" s="129"/>
      <c r="G64" s="121"/>
      <c r="H64" s="128"/>
      <c r="I64" s="129"/>
      <c r="J64" s="129"/>
      <c r="K64" s="121"/>
      <c r="L64" s="128"/>
      <c r="M64" s="129"/>
      <c r="N64" s="129"/>
      <c r="AC64" s="39"/>
      <c r="AD64" s="39"/>
      <c r="AE64" s="40"/>
      <c r="AO64" s="122"/>
      <c r="AP64" s="122"/>
      <c r="AQ64" s="122"/>
    </row>
    <row r="65" spans="2:43" ht="12.75" customHeight="1">
      <c r="B65" s="73"/>
      <c r="C65" s="121"/>
      <c r="D65" s="128"/>
      <c r="E65" s="129"/>
      <c r="F65" s="129"/>
      <c r="G65" s="121"/>
      <c r="H65" s="128"/>
      <c r="I65" s="129"/>
      <c r="J65" s="129"/>
      <c r="K65" s="121"/>
      <c r="L65" s="128"/>
      <c r="M65" s="129"/>
      <c r="N65" s="129"/>
      <c r="AC65" s="39"/>
      <c r="AD65" s="39"/>
      <c r="AE65" s="40"/>
      <c r="AO65" s="122"/>
      <c r="AP65" s="122"/>
      <c r="AQ65" s="122"/>
    </row>
    <row r="66" spans="2:43" ht="12.75" customHeight="1" thickBot="1">
      <c r="B66" s="330" t="s">
        <v>110</v>
      </c>
      <c r="C66" s="331"/>
      <c r="D66" s="331"/>
      <c r="E66" s="331"/>
      <c r="F66" s="331"/>
      <c r="G66" s="331"/>
      <c r="H66" s="331"/>
      <c r="I66" s="331"/>
      <c r="J66" s="331"/>
      <c r="K66" s="331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2"/>
      <c r="AO66" s="122"/>
      <c r="AP66" s="122"/>
      <c r="AQ66" s="122"/>
    </row>
    <row r="67" spans="16:43" ht="12.75" customHeight="1">
      <c r="P67" s="39"/>
      <c r="AO67" s="122"/>
      <c r="AP67" s="122"/>
      <c r="AQ67" s="122"/>
    </row>
    <row r="68" spans="41:43" ht="12.75" customHeight="1">
      <c r="AO68" s="122"/>
      <c r="AP68" s="122"/>
      <c r="AQ68" s="122"/>
    </row>
    <row r="69" spans="41:43" ht="12.75" customHeight="1">
      <c r="AO69" s="122"/>
      <c r="AP69" s="122"/>
      <c r="AQ69" s="122"/>
    </row>
    <row r="70" spans="41:43" ht="12.75" customHeight="1">
      <c r="AO70" s="122"/>
      <c r="AP70" s="122"/>
      <c r="AQ70" s="122"/>
    </row>
    <row r="71" spans="41:43" ht="12.75" customHeight="1">
      <c r="AO71" s="122"/>
      <c r="AP71" s="122"/>
      <c r="AQ71" s="122"/>
    </row>
    <row r="72" spans="41:43" ht="12.75" customHeight="1">
      <c r="AO72" s="122"/>
      <c r="AP72" s="122"/>
      <c r="AQ72" s="122"/>
    </row>
    <row r="73" spans="41:43" ht="12.75" customHeight="1">
      <c r="AO73" s="122"/>
      <c r="AP73" s="122"/>
      <c r="AQ73" s="122"/>
    </row>
    <row r="74" spans="41:43" ht="12.75" customHeight="1">
      <c r="AO74" s="122"/>
      <c r="AP74" s="122"/>
      <c r="AQ74" s="122"/>
    </row>
    <row r="75" spans="41:43" ht="12.75" customHeight="1">
      <c r="AO75" s="122"/>
      <c r="AP75" s="122"/>
      <c r="AQ75" s="122"/>
    </row>
    <row r="76" spans="41:43" ht="12.75" customHeight="1">
      <c r="AO76" s="122"/>
      <c r="AP76" s="122"/>
      <c r="AQ76" s="122"/>
    </row>
    <row r="77" spans="41:43" ht="12.75" customHeight="1">
      <c r="AO77" s="122"/>
      <c r="AP77" s="122"/>
      <c r="AQ77" s="122"/>
    </row>
    <row r="78" spans="41:43" ht="12.75" customHeight="1">
      <c r="AO78" s="122"/>
      <c r="AP78" s="122"/>
      <c r="AQ78" s="122"/>
    </row>
    <row r="79" spans="41:43" ht="12.75" customHeight="1">
      <c r="AO79" s="122"/>
      <c r="AP79" s="122"/>
      <c r="AQ79" s="122"/>
    </row>
    <row r="80" spans="41:43" ht="12.75" customHeight="1">
      <c r="AO80" s="122"/>
      <c r="AP80" s="122"/>
      <c r="AQ80" s="122"/>
    </row>
    <row r="81" spans="41:43" ht="12.75" customHeight="1">
      <c r="AO81" s="122"/>
      <c r="AP81" s="122"/>
      <c r="AQ81" s="122"/>
    </row>
    <row r="82" spans="41:43" ht="12.75" customHeight="1">
      <c r="AO82" s="122"/>
      <c r="AP82" s="122"/>
      <c r="AQ82" s="122"/>
    </row>
    <row r="83" spans="41:43" ht="12.75" customHeight="1">
      <c r="AO83" s="122"/>
      <c r="AP83" s="122"/>
      <c r="AQ83" s="122"/>
    </row>
    <row r="84" spans="41:43" ht="12.75" customHeight="1">
      <c r="AO84" s="122"/>
      <c r="AP84" s="122"/>
      <c r="AQ84" s="122"/>
    </row>
    <row r="85" spans="41:43" ht="12.75" customHeight="1">
      <c r="AO85" s="122"/>
      <c r="AP85" s="122"/>
      <c r="AQ85" s="122"/>
    </row>
    <row r="86" spans="41:43" ht="12.75" customHeight="1">
      <c r="AO86" s="122"/>
      <c r="AP86" s="122"/>
      <c r="AQ86" s="122"/>
    </row>
    <row r="87" spans="41:43" ht="12.75" customHeight="1">
      <c r="AO87" s="122"/>
      <c r="AP87" s="122"/>
      <c r="AQ87" s="122"/>
    </row>
    <row r="88" spans="41:43" ht="12.75" customHeight="1">
      <c r="AO88" s="122"/>
      <c r="AP88" s="122"/>
      <c r="AQ88" s="122"/>
    </row>
    <row r="89" spans="41:43" ht="12.75" customHeight="1">
      <c r="AO89" s="122"/>
      <c r="AP89" s="122"/>
      <c r="AQ89" s="122"/>
    </row>
    <row r="90" spans="41:43" ht="12.75" customHeight="1">
      <c r="AO90" s="122"/>
      <c r="AP90" s="122"/>
      <c r="AQ90" s="122"/>
    </row>
    <row r="91" spans="41:43" ht="12.75" customHeight="1">
      <c r="AO91" s="122"/>
      <c r="AP91" s="122"/>
      <c r="AQ91" s="122"/>
    </row>
    <row r="92" spans="41:43" ht="12.75" customHeight="1">
      <c r="AO92" s="122"/>
      <c r="AP92" s="122"/>
      <c r="AQ92" s="122"/>
    </row>
    <row r="93" spans="41:43" ht="12.75" customHeight="1">
      <c r="AO93" s="122"/>
      <c r="AP93" s="122"/>
      <c r="AQ93" s="122"/>
    </row>
    <row r="94" spans="41:43" ht="12.75" customHeight="1">
      <c r="AO94" s="122"/>
      <c r="AP94" s="122"/>
      <c r="AQ94" s="122"/>
    </row>
    <row r="95" spans="41:43" ht="12.75" customHeight="1">
      <c r="AO95" s="122"/>
      <c r="AP95" s="122"/>
      <c r="AQ95" s="122"/>
    </row>
    <row r="96" spans="41:43" ht="12.75" customHeight="1">
      <c r="AO96" s="122"/>
      <c r="AP96" s="122"/>
      <c r="AQ96" s="122"/>
    </row>
    <row r="97" spans="41:43" ht="12.75" customHeight="1">
      <c r="AO97" s="122"/>
      <c r="AP97" s="122"/>
      <c r="AQ97" s="122"/>
    </row>
    <row r="98" spans="41:43" ht="12.75" customHeight="1">
      <c r="AO98" s="122"/>
      <c r="AP98" s="122"/>
      <c r="AQ98" s="122"/>
    </row>
    <row r="99" spans="41:43" ht="12.75" customHeight="1">
      <c r="AO99" s="122"/>
      <c r="AP99" s="122"/>
      <c r="AQ99" s="122"/>
    </row>
    <row r="100" spans="41:43" ht="12.75" customHeight="1">
      <c r="AO100" s="122"/>
      <c r="AP100" s="122"/>
      <c r="AQ100" s="122"/>
    </row>
    <row r="101" spans="41:43" ht="12.75" customHeight="1">
      <c r="AO101" s="122"/>
      <c r="AP101" s="122"/>
      <c r="AQ101" s="122"/>
    </row>
    <row r="102" spans="41:43" ht="12.75" customHeight="1">
      <c r="AO102" s="122"/>
      <c r="AP102" s="122"/>
      <c r="AQ102" s="122"/>
    </row>
    <row r="103" spans="41:43" ht="12.75" customHeight="1">
      <c r="AO103" s="122"/>
      <c r="AP103" s="122"/>
      <c r="AQ103" s="122"/>
    </row>
    <row r="104" spans="41:43" ht="12.75" customHeight="1">
      <c r="AO104" s="122"/>
      <c r="AP104" s="122"/>
      <c r="AQ104" s="122"/>
    </row>
    <row r="105" spans="41:43" ht="12.75" customHeight="1">
      <c r="AO105" s="122"/>
      <c r="AP105" s="122"/>
      <c r="AQ105" s="122"/>
    </row>
    <row r="106" spans="41:43" ht="12.75" customHeight="1">
      <c r="AO106" s="122"/>
      <c r="AP106" s="122"/>
      <c r="AQ106" s="122"/>
    </row>
    <row r="107" spans="41:43" ht="12.75" customHeight="1">
      <c r="AO107" s="122"/>
      <c r="AP107" s="122"/>
      <c r="AQ107" s="122"/>
    </row>
    <row r="108" spans="41:43" ht="12.75" customHeight="1">
      <c r="AO108" s="122"/>
      <c r="AP108" s="122"/>
      <c r="AQ108" s="122"/>
    </row>
    <row r="109" spans="41:43" ht="12.75" customHeight="1">
      <c r="AO109" s="122"/>
      <c r="AP109" s="122"/>
      <c r="AQ109" s="122"/>
    </row>
    <row r="110" spans="41:43" ht="12.75" customHeight="1">
      <c r="AO110" s="122"/>
      <c r="AP110" s="122"/>
      <c r="AQ110" s="122"/>
    </row>
    <row r="111" spans="41:43" ht="12.75" customHeight="1">
      <c r="AO111" s="122"/>
      <c r="AP111" s="122"/>
      <c r="AQ111" s="122"/>
    </row>
    <row r="112" spans="41:43" ht="12.75" customHeight="1">
      <c r="AO112" s="122"/>
      <c r="AP112" s="122"/>
      <c r="AQ112" s="122"/>
    </row>
    <row r="113" spans="41:43" ht="12.75" customHeight="1">
      <c r="AO113" s="122"/>
      <c r="AP113" s="122"/>
      <c r="AQ113" s="122"/>
    </row>
    <row r="114" spans="41:43" ht="12.75" customHeight="1">
      <c r="AO114" s="122"/>
      <c r="AP114" s="122"/>
      <c r="AQ114" s="122"/>
    </row>
    <row r="115" spans="41:43" ht="12.75" customHeight="1">
      <c r="AO115" s="122"/>
      <c r="AP115" s="122"/>
      <c r="AQ115" s="122"/>
    </row>
    <row r="116" spans="41:43" ht="12.75" customHeight="1">
      <c r="AO116" s="122"/>
      <c r="AP116" s="122"/>
      <c r="AQ116" s="122"/>
    </row>
    <row r="117" spans="41:43" ht="12.75" customHeight="1">
      <c r="AO117" s="122"/>
      <c r="AP117" s="122"/>
      <c r="AQ117" s="122"/>
    </row>
    <row r="118" spans="41:43" ht="12.75" customHeight="1">
      <c r="AO118" s="122"/>
      <c r="AP118" s="122"/>
      <c r="AQ118" s="122"/>
    </row>
    <row r="119" spans="41:43" ht="12.75" customHeight="1">
      <c r="AO119" s="122"/>
      <c r="AP119" s="122"/>
      <c r="AQ119" s="122"/>
    </row>
    <row r="120" spans="41:43" ht="12.75" customHeight="1">
      <c r="AO120" s="122"/>
      <c r="AP120" s="122"/>
      <c r="AQ120" s="122"/>
    </row>
    <row r="121" spans="41:43" ht="12.75" customHeight="1">
      <c r="AO121" s="122"/>
      <c r="AP121" s="122"/>
      <c r="AQ121" s="122"/>
    </row>
    <row r="122" spans="41:43" ht="12.75" customHeight="1">
      <c r="AO122" s="122"/>
      <c r="AP122" s="122"/>
      <c r="AQ122" s="122"/>
    </row>
    <row r="123" spans="41:43" ht="12.75" customHeight="1">
      <c r="AO123" s="122"/>
      <c r="AP123" s="122"/>
      <c r="AQ123" s="122"/>
    </row>
    <row r="124" spans="41:43" ht="12.75" customHeight="1">
      <c r="AO124" s="122"/>
      <c r="AP124" s="122"/>
      <c r="AQ124" s="122"/>
    </row>
    <row r="125" spans="41:43" ht="12.75" customHeight="1">
      <c r="AO125" s="122"/>
      <c r="AP125" s="122"/>
      <c r="AQ125" s="122"/>
    </row>
    <row r="126" spans="41:43" ht="12.75" customHeight="1">
      <c r="AO126" s="122"/>
      <c r="AP126" s="122"/>
      <c r="AQ126" s="122"/>
    </row>
    <row r="127" spans="41:43" ht="12.75" customHeight="1">
      <c r="AO127" s="122"/>
      <c r="AP127" s="122"/>
      <c r="AQ127" s="122"/>
    </row>
    <row r="128" spans="41:43" ht="12.75" customHeight="1">
      <c r="AO128" s="122"/>
      <c r="AP128" s="122"/>
      <c r="AQ128" s="122"/>
    </row>
    <row r="129" spans="41:43" ht="12.75" customHeight="1">
      <c r="AO129" s="122"/>
      <c r="AP129" s="122"/>
      <c r="AQ129" s="122"/>
    </row>
    <row r="130" spans="41:43" ht="12.75" customHeight="1">
      <c r="AO130" s="122"/>
      <c r="AP130" s="122"/>
      <c r="AQ130" s="122"/>
    </row>
    <row r="131" spans="41:43" ht="12.75" customHeight="1">
      <c r="AO131" s="122"/>
      <c r="AP131" s="122"/>
      <c r="AQ131" s="122"/>
    </row>
    <row r="132" spans="41:43" ht="12.75" customHeight="1">
      <c r="AO132" s="122"/>
      <c r="AP132" s="122"/>
      <c r="AQ132" s="122"/>
    </row>
    <row r="133" spans="41:43" ht="12.75" customHeight="1">
      <c r="AO133" s="122"/>
      <c r="AP133" s="122"/>
      <c r="AQ133" s="122"/>
    </row>
    <row r="134" spans="41:43" ht="12.75" customHeight="1">
      <c r="AO134" s="122"/>
      <c r="AP134" s="122"/>
      <c r="AQ134" s="122"/>
    </row>
    <row r="135" spans="41:43" ht="12.75" customHeight="1">
      <c r="AO135" s="122"/>
      <c r="AP135" s="122"/>
      <c r="AQ135" s="122"/>
    </row>
    <row r="136" spans="41:43" ht="12.75" customHeight="1">
      <c r="AO136" s="122"/>
      <c r="AP136" s="122"/>
      <c r="AQ136" s="122"/>
    </row>
    <row r="137" spans="41:43" ht="12.75" customHeight="1">
      <c r="AO137" s="122"/>
      <c r="AP137" s="122"/>
      <c r="AQ137" s="122"/>
    </row>
    <row r="138" spans="41:43" ht="12.75" customHeight="1">
      <c r="AO138" s="122"/>
      <c r="AP138" s="122"/>
      <c r="AQ138" s="122"/>
    </row>
    <row r="139" spans="41:43" ht="12.75" customHeight="1">
      <c r="AO139" s="122"/>
      <c r="AP139" s="122"/>
      <c r="AQ139" s="122"/>
    </row>
    <row r="140" spans="41:43" ht="12.75" customHeight="1">
      <c r="AO140" s="122"/>
      <c r="AP140" s="122"/>
      <c r="AQ140" s="122"/>
    </row>
    <row r="141" spans="41:43" ht="12.75" customHeight="1">
      <c r="AO141" s="122"/>
      <c r="AP141" s="122"/>
      <c r="AQ141" s="122"/>
    </row>
    <row r="142" spans="41:43" ht="12.75" customHeight="1">
      <c r="AO142" s="122"/>
      <c r="AP142" s="122"/>
      <c r="AQ142" s="122"/>
    </row>
    <row r="143" spans="41:43" ht="12.75" customHeight="1">
      <c r="AO143" s="122"/>
      <c r="AP143" s="122"/>
      <c r="AQ143" s="122"/>
    </row>
    <row r="144" spans="41:43" ht="12.75" customHeight="1">
      <c r="AO144" s="122"/>
      <c r="AP144" s="122"/>
      <c r="AQ144" s="122"/>
    </row>
    <row r="145" spans="41:43" ht="12.75" customHeight="1">
      <c r="AO145" s="122"/>
      <c r="AP145" s="122"/>
      <c r="AQ145" s="122"/>
    </row>
    <row r="146" spans="41:43" ht="12.75" customHeight="1">
      <c r="AO146" s="122"/>
      <c r="AP146" s="122"/>
      <c r="AQ146" s="122"/>
    </row>
    <row r="147" spans="41:43" ht="12.75" customHeight="1">
      <c r="AO147" s="122"/>
      <c r="AP147" s="122"/>
      <c r="AQ147" s="122"/>
    </row>
    <row r="148" spans="41:43" ht="12.75" customHeight="1">
      <c r="AO148" s="122"/>
      <c r="AP148" s="122"/>
      <c r="AQ148" s="122"/>
    </row>
    <row r="149" spans="41:43" ht="12.75" customHeight="1">
      <c r="AO149" s="122"/>
      <c r="AP149" s="122"/>
      <c r="AQ149" s="122"/>
    </row>
    <row r="150" spans="41:43" ht="12.75" customHeight="1">
      <c r="AO150" s="122"/>
      <c r="AP150" s="122"/>
      <c r="AQ150" s="122"/>
    </row>
    <row r="151" spans="41:43" ht="12.75" customHeight="1">
      <c r="AO151" s="122"/>
      <c r="AP151" s="122"/>
      <c r="AQ151" s="122"/>
    </row>
    <row r="152" spans="41:43" ht="12.75" customHeight="1">
      <c r="AO152" s="122"/>
      <c r="AP152" s="122"/>
      <c r="AQ152" s="122"/>
    </row>
    <row r="153" spans="41:43" ht="12.75" customHeight="1">
      <c r="AO153" s="122"/>
      <c r="AP153" s="122"/>
      <c r="AQ153" s="122"/>
    </row>
    <row r="154" spans="41:43" ht="12.75" customHeight="1">
      <c r="AO154" s="122"/>
      <c r="AP154" s="122"/>
      <c r="AQ154" s="122"/>
    </row>
    <row r="155" spans="41:43" ht="12.75" customHeight="1">
      <c r="AO155" s="122"/>
      <c r="AP155" s="122"/>
      <c r="AQ155" s="122"/>
    </row>
    <row r="156" spans="41:43" ht="12.75" customHeight="1">
      <c r="AO156" s="122"/>
      <c r="AP156" s="122"/>
      <c r="AQ156" s="122"/>
    </row>
    <row r="157" spans="41:43" ht="12.75" customHeight="1">
      <c r="AO157" s="122"/>
      <c r="AP157" s="122"/>
      <c r="AQ157" s="122"/>
    </row>
    <row r="158" spans="41:43" ht="12.75" customHeight="1">
      <c r="AO158" s="122"/>
      <c r="AP158" s="122"/>
      <c r="AQ158" s="122"/>
    </row>
    <row r="159" spans="41:43" ht="12.75" customHeight="1">
      <c r="AO159" s="122"/>
      <c r="AP159" s="122"/>
      <c r="AQ159" s="122"/>
    </row>
    <row r="160" spans="41:43" ht="12.75" customHeight="1">
      <c r="AO160" s="122"/>
      <c r="AP160" s="122"/>
      <c r="AQ160" s="122"/>
    </row>
    <row r="161" spans="41:43" ht="12.75" customHeight="1">
      <c r="AO161" s="122"/>
      <c r="AP161" s="122"/>
      <c r="AQ161" s="122"/>
    </row>
    <row r="162" spans="41:43" ht="12.75" customHeight="1">
      <c r="AO162" s="122"/>
      <c r="AP162" s="122"/>
      <c r="AQ162" s="122"/>
    </row>
    <row r="163" spans="41:43" ht="12.75" customHeight="1">
      <c r="AO163" s="122"/>
      <c r="AP163" s="122"/>
      <c r="AQ163" s="122"/>
    </row>
    <row r="164" spans="41:43" ht="12.75" customHeight="1">
      <c r="AO164" s="122"/>
      <c r="AP164" s="122"/>
      <c r="AQ164" s="122"/>
    </row>
    <row r="165" spans="41:43" ht="12.75" customHeight="1">
      <c r="AO165" s="122"/>
      <c r="AP165" s="122"/>
      <c r="AQ165" s="122"/>
    </row>
    <row r="166" spans="41:43" ht="12.75" customHeight="1">
      <c r="AO166" s="122"/>
      <c r="AP166" s="122"/>
      <c r="AQ166" s="122"/>
    </row>
    <row r="167" spans="41:43" ht="12.75" customHeight="1">
      <c r="AO167" s="122"/>
      <c r="AP167" s="122"/>
      <c r="AQ167" s="122"/>
    </row>
    <row r="168" spans="41:43" ht="12.75" customHeight="1">
      <c r="AO168" s="122"/>
      <c r="AP168" s="122"/>
      <c r="AQ168" s="122"/>
    </row>
    <row r="169" spans="41:43" ht="12.75" customHeight="1">
      <c r="AO169" s="122"/>
      <c r="AP169" s="122"/>
      <c r="AQ169" s="122"/>
    </row>
    <row r="170" spans="41:43" ht="12.75" customHeight="1">
      <c r="AO170" s="122"/>
      <c r="AP170" s="122"/>
      <c r="AQ170" s="122"/>
    </row>
    <row r="171" spans="41:43" ht="12.75" customHeight="1">
      <c r="AO171" s="122"/>
      <c r="AP171" s="122"/>
      <c r="AQ171" s="122"/>
    </row>
    <row r="172" spans="41:43" ht="12.75" customHeight="1">
      <c r="AO172" s="122"/>
      <c r="AP172" s="122"/>
      <c r="AQ172" s="122"/>
    </row>
    <row r="173" spans="41:43" ht="12.75" customHeight="1">
      <c r="AO173" s="122"/>
      <c r="AP173" s="122"/>
      <c r="AQ173" s="122"/>
    </row>
    <row r="174" spans="41:43" ht="12.75" customHeight="1">
      <c r="AO174" s="122"/>
      <c r="AP174" s="122"/>
      <c r="AQ174" s="122"/>
    </row>
    <row r="175" spans="41:43" ht="12.75" customHeight="1">
      <c r="AO175" s="122"/>
      <c r="AP175" s="122"/>
      <c r="AQ175" s="122"/>
    </row>
    <row r="176" spans="41:43" ht="12.75" customHeight="1">
      <c r="AO176" s="122"/>
      <c r="AP176" s="122"/>
      <c r="AQ176" s="122"/>
    </row>
    <row r="177" spans="41:43" ht="12.75" customHeight="1">
      <c r="AO177" s="122"/>
      <c r="AP177" s="122"/>
      <c r="AQ177" s="122"/>
    </row>
    <row r="178" spans="41:43" ht="12.75" customHeight="1">
      <c r="AO178" s="122"/>
      <c r="AP178" s="122"/>
      <c r="AQ178" s="122"/>
    </row>
    <row r="179" spans="41:43" ht="12.75" customHeight="1">
      <c r="AO179" s="122"/>
      <c r="AP179" s="122"/>
      <c r="AQ179" s="122"/>
    </row>
    <row r="180" spans="41:43" ht="12.75" customHeight="1">
      <c r="AO180" s="122"/>
      <c r="AP180" s="122"/>
      <c r="AQ180" s="122"/>
    </row>
    <row r="181" spans="41:43" ht="12.75" customHeight="1">
      <c r="AO181" s="122"/>
      <c r="AP181" s="122"/>
      <c r="AQ181" s="122"/>
    </row>
    <row r="182" spans="41:43" ht="12.75" customHeight="1">
      <c r="AO182" s="122"/>
      <c r="AP182" s="122"/>
      <c r="AQ182" s="122"/>
    </row>
    <row r="183" spans="41:43" ht="12.75" customHeight="1">
      <c r="AO183" s="122"/>
      <c r="AP183" s="122"/>
      <c r="AQ183" s="122"/>
    </row>
    <row r="184" spans="41:43" ht="12.75" customHeight="1">
      <c r="AO184" s="122"/>
      <c r="AP184" s="122"/>
      <c r="AQ184" s="122"/>
    </row>
    <row r="185" spans="41:43" ht="12.75" customHeight="1">
      <c r="AO185" s="122"/>
      <c r="AP185" s="122"/>
      <c r="AQ185" s="122"/>
    </row>
    <row r="186" spans="41:43" ht="12.75" customHeight="1">
      <c r="AO186" s="122"/>
      <c r="AP186" s="122"/>
      <c r="AQ186" s="122"/>
    </row>
    <row r="187" spans="41:43" ht="12.75" customHeight="1">
      <c r="AO187" s="122"/>
      <c r="AP187" s="122"/>
      <c r="AQ187" s="122"/>
    </row>
    <row r="188" spans="41:43" ht="12.75" customHeight="1">
      <c r="AO188" s="122"/>
      <c r="AP188" s="122"/>
      <c r="AQ188" s="122"/>
    </row>
    <row r="189" spans="41:43" ht="12.75" customHeight="1">
      <c r="AO189" s="122"/>
      <c r="AP189" s="122"/>
      <c r="AQ189" s="122"/>
    </row>
    <row r="190" spans="41:43" ht="12.75" customHeight="1">
      <c r="AO190" s="122"/>
      <c r="AP190" s="122"/>
      <c r="AQ190" s="122"/>
    </row>
    <row r="191" spans="41:43" ht="12.75" customHeight="1">
      <c r="AO191" s="122"/>
      <c r="AP191" s="122"/>
      <c r="AQ191" s="122"/>
    </row>
    <row r="192" spans="41:43" ht="12.75" customHeight="1">
      <c r="AO192" s="122"/>
      <c r="AP192" s="122"/>
      <c r="AQ192" s="122"/>
    </row>
    <row r="193" spans="41:43" ht="12.75" customHeight="1">
      <c r="AO193" s="122"/>
      <c r="AP193" s="122"/>
      <c r="AQ193" s="122"/>
    </row>
    <row r="194" spans="41:43" ht="12.75" customHeight="1">
      <c r="AO194" s="122"/>
      <c r="AP194" s="122"/>
      <c r="AQ194" s="122"/>
    </row>
    <row r="195" spans="41:43" ht="12.75" customHeight="1">
      <c r="AO195" s="122"/>
      <c r="AP195" s="122"/>
      <c r="AQ195" s="122"/>
    </row>
    <row r="196" spans="41:43" ht="12.75" customHeight="1">
      <c r="AO196" s="122"/>
      <c r="AP196" s="122"/>
      <c r="AQ196" s="122"/>
    </row>
    <row r="197" spans="41:43" ht="12.75" customHeight="1">
      <c r="AO197" s="122"/>
      <c r="AP197" s="122"/>
      <c r="AQ197" s="122"/>
    </row>
    <row r="198" spans="41:43" ht="12.75" customHeight="1">
      <c r="AO198" s="122"/>
      <c r="AP198" s="122"/>
      <c r="AQ198" s="122"/>
    </row>
    <row r="199" spans="41:43" ht="12.75" customHeight="1">
      <c r="AO199" s="122"/>
      <c r="AP199" s="122"/>
      <c r="AQ199" s="122"/>
    </row>
    <row r="200" spans="41:43" ht="12.75" customHeight="1">
      <c r="AO200" s="122"/>
      <c r="AP200" s="122"/>
      <c r="AQ200" s="122"/>
    </row>
    <row r="201" spans="41:43" ht="12.75" customHeight="1">
      <c r="AO201" s="122"/>
      <c r="AP201" s="122"/>
      <c r="AQ201" s="122"/>
    </row>
    <row r="202" spans="41:43" ht="12.75" customHeight="1">
      <c r="AO202" s="122"/>
      <c r="AP202" s="122"/>
      <c r="AQ202" s="122"/>
    </row>
    <row r="203" spans="41:43" ht="12.75" customHeight="1">
      <c r="AO203" s="122"/>
      <c r="AP203" s="122"/>
      <c r="AQ203" s="122"/>
    </row>
    <row r="204" spans="41:43" ht="12.75" customHeight="1">
      <c r="AO204" s="122"/>
      <c r="AP204" s="122"/>
      <c r="AQ204" s="122"/>
    </row>
    <row r="205" spans="41:43" ht="12.75" customHeight="1">
      <c r="AO205" s="122"/>
      <c r="AP205" s="122"/>
      <c r="AQ205" s="122"/>
    </row>
    <row r="206" spans="41:43" ht="12.75" customHeight="1">
      <c r="AO206" s="122"/>
      <c r="AP206" s="122"/>
      <c r="AQ206" s="122"/>
    </row>
    <row r="207" spans="41:43" ht="12.75" customHeight="1">
      <c r="AO207" s="122"/>
      <c r="AP207" s="122"/>
      <c r="AQ207" s="122"/>
    </row>
    <row r="208" spans="41:43" ht="12.75" customHeight="1">
      <c r="AO208" s="122"/>
      <c r="AP208" s="122"/>
      <c r="AQ208" s="122"/>
    </row>
    <row r="209" spans="41:43" ht="12.75" customHeight="1">
      <c r="AO209" s="122"/>
      <c r="AP209" s="122"/>
      <c r="AQ209" s="122"/>
    </row>
    <row r="210" spans="41:43" ht="12.75" customHeight="1">
      <c r="AO210" s="122"/>
      <c r="AP210" s="122"/>
      <c r="AQ210" s="122"/>
    </row>
    <row r="211" spans="41:43" ht="12.75" customHeight="1">
      <c r="AO211" s="122"/>
      <c r="AP211" s="122"/>
      <c r="AQ211" s="122"/>
    </row>
    <row r="212" spans="41:43" ht="12.75" customHeight="1">
      <c r="AO212" s="122"/>
      <c r="AP212" s="122"/>
      <c r="AQ212" s="122"/>
    </row>
    <row r="213" spans="41:43" ht="12.75" customHeight="1">
      <c r="AO213" s="122"/>
      <c r="AP213" s="122"/>
      <c r="AQ213" s="122"/>
    </row>
    <row r="214" spans="41:43" ht="12.75" customHeight="1">
      <c r="AO214" s="122"/>
      <c r="AP214" s="122"/>
      <c r="AQ214" s="122"/>
    </row>
    <row r="215" spans="41:43" ht="12.75" customHeight="1">
      <c r="AO215" s="122"/>
      <c r="AP215" s="122"/>
      <c r="AQ215" s="122"/>
    </row>
    <row r="216" spans="41:43" ht="12.75" customHeight="1">
      <c r="AO216" s="122"/>
      <c r="AP216" s="122"/>
      <c r="AQ216" s="122"/>
    </row>
    <row r="217" spans="41:43" ht="12.75" customHeight="1">
      <c r="AO217" s="122"/>
      <c r="AP217" s="122"/>
      <c r="AQ217" s="122"/>
    </row>
    <row r="218" spans="41:43" ht="12.75" customHeight="1">
      <c r="AO218" s="122"/>
      <c r="AP218" s="122"/>
      <c r="AQ218" s="122"/>
    </row>
    <row r="219" spans="41:43" ht="12.75" customHeight="1">
      <c r="AO219" s="122"/>
      <c r="AP219" s="122"/>
      <c r="AQ219" s="122"/>
    </row>
    <row r="220" spans="41:43" ht="12.75" customHeight="1">
      <c r="AO220" s="122"/>
      <c r="AP220" s="122"/>
      <c r="AQ220" s="122"/>
    </row>
    <row r="221" spans="41:43" ht="12.75" customHeight="1">
      <c r="AO221" s="122"/>
      <c r="AP221" s="122"/>
      <c r="AQ221" s="122"/>
    </row>
    <row r="222" spans="41:43" ht="12.75" customHeight="1">
      <c r="AO222" s="122"/>
      <c r="AP222" s="122"/>
      <c r="AQ222" s="122"/>
    </row>
    <row r="223" spans="41:43" ht="12.75" customHeight="1">
      <c r="AO223" s="122"/>
      <c r="AP223" s="122"/>
      <c r="AQ223" s="122"/>
    </row>
    <row r="224" spans="41:43" ht="12.75" customHeight="1">
      <c r="AO224" s="122"/>
      <c r="AP224" s="122"/>
      <c r="AQ224" s="122"/>
    </row>
    <row r="225" spans="41:43" ht="12.75" customHeight="1">
      <c r="AO225" s="122"/>
      <c r="AP225" s="122"/>
      <c r="AQ225" s="122"/>
    </row>
    <row r="226" spans="41:43" ht="12.75" customHeight="1">
      <c r="AO226" s="122"/>
      <c r="AP226" s="122"/>
      <c r="AQ226" s="122"/>
    </row>
    <row r="227" spans="41:43" ht="12.75" customHeight="1">
      <c r="AO227" s="122"/>
      <c r="AP227" s="122"/>
      <c r="AQ227" s="122"/>
    </row>
    <row r="228" spans="41:43" ht="12.75" customHeight="1">
      <c r="AO228" s="122"/>
      <c r="AP228" s="122"/>
      <c r="AQ228" s="122"/>
    </row>
    <row r="229" spans="41:43" ht="12.75" customHeight="1">
      <c r="AO229" s="122"/>
      <c r="AP229" s="122"/>
      <c r="AQ229" s="122"/>
    </row>
    <row r="230" spans="41:43" ht="12.75" customHeight="1">
      <c r="AO230" s="122"/>
      <c r="AP230" s="122"/>
      <c r="AQ230" s="122"/>
    </row>
    <row r="231" spans="41:43" ht="12.75" customHeight="1">
      <c r="AO231" s="122"/>
      <c r="AP231" s="122"/>
      <c r="AQ231" s="122"/>
    </row>
    <row r="232" spans="41:43" ht="12.75" customHeight="1">
      <c r="AO232" s="122"/>
      <c r="AP232" s="122"/>
      <c r="AQ232" s="122"/>
    </row>
    <row r="233" spans="41:43" ht="12.75" customHeight="1">
      <c r="AO233" s="122"/>
      <c r="AP233" s="122"/>
      <c r="AQ233" s="122"/>
    </row>
    <row r="234" spans="41:43" ht="12.75" customHeight="1">
      <c r="AO234" s="122"/>
      <c r="AP234" s="122"/>
      <c r="AQ234" s="122"/>
    </row>
    <row r="235" spans="41:43" ht="12.75" customHeight="1">
      <c r="AO235" s="122"/>
      <c r="AP235" s="122"/>
      <c r="AQ235" s="122"/>
    </row>
    <row r="236" spans="41:43" ht="12.75" customHeight="1">
      <c r="AO236" s="122"/>
      <c r="AP236" s="122"/>
      <c r="AQ236" s="122"/>
    </row>
    <row r="237" spans="41:43" ht="12.75" customHeight="1">
      <c r="AO237" s="122"/>
      <c r="AP237" s="122"/>
      <c r="AQ237" s="122"/>
    </row>
    <row r="238" spans="41:43" ht="12.75" customHeight="1">
      <c r="AO238" s="122"/>
      <c r="AP238" s="122"/>
      <c r="AQ238" s="122"/>
    </row>
    <row r="239" spans="41:43" ht="12.75" customHeight="1">
      <c r="AO239" s="122"/>
      <c r="AP239" s="122"/>
      <c r="AQ239" s="122"/>
    </row>
    <row r="240" spans="41:43" ht="12.75" customHeight="1">
      <c r="AO240" s="122"/>
      <c r="AP240" s="122"/>
      <c r="AQ240" s="122"/>
    </row>
    <row r="241" spans="41:43" ht="12.75" customHeight="1">
      <c r="AO241" s="122"/>
      <c r="AP241" s="122"/>
      <c r="AQ241" s="122"/>
    </row>
    <row r="242" spans="41:43" ht="12.75" customHeight="1">
      <c r="AO242" s="122"/>
      <c r="AP242" s="122"/>
      <c r="AQ242" s="122"/>
    </row>
    <row r="243" spans="41:43" ht="12.75" customHeight="1">
      <c r="AO243" s="122"/>
      <c r="AP243" s="122"/>
      <c r="AQ243" s="122"/>
    </row>
    <row r="244" spans="41:43" ht="12.75" customHeight="1">
      <c r="AO244" s="122"/>
      <c r="AP244" s="122"/>
      <c r="AQ244" s="122"/>
    </row>
    <row r="245" spans="41:43" ht="12.75" customHeight="1">
      <c r="AO245" s="122"/>
      <c r="AP245" s="122"/>
      <c r="AQ245" s="122"/>
    </row>
    <row r="246" spans="41:43" ht="12.75" customHeight="1">
      <c r="AO246" s="122"/>
      <c r="AP246" s="122"/>
      <c r="AQ246" s="122"/>
    </row>
    <row r="247" spans="41:43" ht="12.75" customHeight="1">
      <c r="AO247" s="122"/>
      <c r="AP247" s="122"/>
      <c r="AQ247" s="122"/>
    </row>
    <row r="248" spans="41:43" ht="12.75" customHeight="1">
      <c r="AO248" s="122"/>
      <c r="AP248" s="122"/>
      <c r="AQ248" s="122"/>
    </row>
    <row r="249" spans="41:43" ht="12.75" customHeight="1">
      <c r="AO249" s="122"/>
      <c r="AP249" s="122"/>
      <c r="AQ249" s="122"/>
    </row>
    <row r="250" spans="41:43" ht="12.75" customHeight="1">
      <c r="AO250" s="122"/>
      <c r="AP250" s="122"/>
      <c r="AQ250" s="122"/>
    </row>
    <row r="251" spans="41:43" ht="12.75" customHeight="1">
      <c r="AO251" s="122"/>
      <c r="AP251" s="122"/>
      <c r="AQ251" s="122"/>
    </row>
    <row r="252" spans="41:43" ht="12.75" customHeight="1">
      <c r="AO252" s="122"/>
      <c r="AP252" s="122"/>
      <c r="AQ252" s="122"/>
    </row>
    <row r="253" spans="41:43" ht="12.75" customHeight="1">
      <c r="AO253" s="122"/>
      <c r="AP253" s="122"/>
      <c r="AQ253" s="122"/>
    </row>
    <row r="254" spans="41:43" ht="12.75" customHeight="1">
      <c r="AO254" s="122"/>
      <c r="AP254" s="122"/>
      <c r="AQ254" s="122"/>
    </row>
    <row r="255" spans="41:43" ht="12.75" customHeight="1">
      <c r="AO255" s="122"/>
      <c r="AP255" s="122"/>
      <c r="AQ255" s="122"/>
    </row>
    <row r="256" spans="41:43" ht="12.75" customHeight="1">
      <c r="AO256" s="122"/>
      <c r="AP256" s="122"/>
      <c r="AQ256" s="122"/>
    </row>
  </sheetData>
  <sheetProtection password="C03C" sheet="1" objects="1" scenarios="1"/>
  <mergeCells count="97">
    <mergeCell ref="B66:AE66"/>
    <mergeCell ref="AB12:AC12"/>
    <mergeCell ref="AB10:AC11"/>
    <mergeCell ref="G32:I32"/>
    <mergeCell ref="J30:L30"/>
    <mergeCell ref="M30:O30"/>
    <mergeCell ref="G10:I10"/>
    <mergeCell ref="J10:L10"/>
    <mergeCell ref="M10:O10"/>
    <mergeCell ref="G30:I30"/>
    <mergeCell ref="Q32:R32"/>
    <mergeCell ref="AI10:AI11"/>
    <mergeCell ref="AG10:AG11"/>
    <mergeCell ref="AA10:AA11"/>
    <mergeCell ref="R10:Y10"/>
    <mergeCell ref="AH10:AH11"/>
    <mergeCell ref="K3:L3"/>
    <mergeCell ref="O3:Q3"/>
    <mergeCell ref="I3:J3"/>
    <mergeCell ref="AJ10:AQ10"/>
    <mergeCell ref="K4:L4"/>
    <mergeCell ref="X4:Y4"/>
    <mergeCell ref="Z4:AC4"/>
    <mergeCell ref="R7:S7"/>
    <mergeCell ref="X6:Y6"/>
    <mergeCell ref="Z6:AC6"/>
    <mergeCell ref="G4:H4"/>
    <mergeCell ref="I4:J4"/>
    <mergeCell ref="G5:K5"/>
    <mergeCell ref="AA2:AE2"/>
    <mergeCell ref="O4:Q4"/>
    <mergeCell ref="R4:T4"/>
    <mergeCell ref="R3:T3"/>
    <mergeCell ref="U3:W3"/>
    <mergeCell ref="X3:Y3"/>
    <mergeCell ref="Z3:AC3"/>
    <mergeCell ref="G3:H3"/>
    <mergeCell ref="U4:W4"/>
    <mergeCell ref="G6:K6"/>
    <mergeCell ref="G8:K8"/>
    <mergeCell ref="O7:Q7"/>
    <mergeCell ref="G7:K7"/>
    <mergeCell ref="O5:Q5"/>
    <mergeCell ref="R5:S5"/>
    <mergeCell ref="O8:Q8"/>
    <mergeCell ref="R8:S8"/>
    <mergeCell ref="T5:U5"/>
    <mergeCell ref="V5:W5"/>
    <mergeCell ref="X5:Y5"/>
    <mergeCell ref="Z5:AC5"/>
    <mergeCell ref="O6:Q6"/>
    <mergeCell ref="R6:S6"/>
    <mergeCell ref="T6:U6"/>
    <mergeCell ref="V6:W6"/>
    <mergeCell ref="X7:Y7"/>
    <mergeCell ref="Z7:AA7"/>
    <mergeCell ref="AB7:AC7"/>
    <mergeCell ref="X8:Y8"/>
    <mergeCell ref="Z8:AA8"/>
    <mergeCell ref="AB8:AC8"/>
    <mergeCell ref="T8:U8"/>
    <mergeCell ref="V8:W8"/>
    <mergeCell ref="T7:U7"/>
    <mergeCell ref="V7:W7"/>
    <mergeCell ref="L5:N5"/>
    <mergeCell ref="L6:N6"/>
    <mergeCell ref="L8:N8"/>
    <mergeCell ref="L7:N7"/>
    <mergeCell ref="F10:F11"/>
    <mergeCell ref="D32:E32"/>
    <mergeCell ref="D33:E33"/>
    <mergeCell ref="B6:F8"/>
    <mergeCell ref="C10:C11"/>
    <mergeCell ref="D30:E31"/>
    <mergeCell ref="E10:E11"/>
    <mergeCell ref="C30:C31"/>
    <mergeCell ref="F30:F31"/>
    <mergeCell ref="B12:B27"/>
    <mergeCell ref="B32:B38"/>
    <mergeCell ref="D62:N63"/>
    <mergeCell ref="Q38:R38"/>
    <mergeCell ref="D36:E36"/>
    <mergeCell ref="D37:E37"/>
    <mergeCell ref="D38:E38"/>
    <mergeCell ref="Q34:R34"/>
    <mergeCell ref="Q35:R35"/>
    <mergeCell ref="Q36:R36"/>
    <mergeCell ref="R62:AB63"/>
    <mergeCell ref="AA30:AC31"/>
    <mergeCell ref="AA32:AC33"/>
    <mergeCell ref="AA13:AC14"/>
    <mergeCell ref="C39:R39"/>
    <mergeCell ref="Q37:R37"/>
    <mergeCell ref="D34:E34"/>
    <mergeCell ref="D35:E35"/>
    <mergeCell ref="G33:I33"/>
    <mergeCell ref="Q33:R33"/>
  </mergeCells>
  <printOptions horizontalCentered="1"/>
  <pageMargins left="0.25" right="0.25" top="0.5" bottom="0.25" header="0" footer="0"/>
  <pageSetup fitToHeight="1" fitToWidth="1" horizontalDpi="200" verticalDpi="200" orientation="landscape" scale="61" r:id="rId2"/>
  <headerFooter alignWithMargins="0">
    <oddFooter>&amp;LPage &amp;P of &amp;N&amp;Rhttp://www.westardisplaytechnologies.com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B2:AQ256"/>
  <sheetViews>
    <sheetView showGridLines="0" view="pageBreakPreview" zoomScale="66" zoomScaleNormal="75" zoomScaleSheetLayoutView="66" zoomScalePageLayoutView="0" workbookViewId="0" topLeftCell="A1">
      <selection activeCell="AK16" sqref="AK16"/>
    </sheetView>
  </sheetViews>
  <sheetFormatPr defaultColWidth="7.28125" defaultRowHeight="12.75" customHeight="1"/>
  <cols>
    <col min="1" max="3" width="7.28125" style="36" customWidth="1"/>
    <col min="4" max="4" width="7.421875" style="36" customWidth="1"/>
    <col min="5" max="32" width="7.28125" style="36" customWidth="1"/>
    <col min="33" max="33" width="9.7109375" style="57" customWidth="1"/>
    <col min="34" max="43" width="7.28125" style="57" customWidth="1"/>
    <col min="44" max="16384" width="7.28125" style="36" customWidth="1"/>
  </cols>
  <sheetData>
    <row r="1" ht="12.75" customHeight="1" thickBot="1"/>
    <row r="2" spans="27:31" ht="12.75" customHeight="1" thickBot="1">
      <c r="AA2" s="295" t="s">
        <v>74</v>
      </c>
      <c r="AB2" s="296"/>
      <c r="AC2" s="296"/>
      <c r="AD2" s="296"/>
      <c r="AE2" s="297"/>
    </row>
    <row r="3" spans="2:31" ht="12.75" customHeight="1">
      <c r="B3" s="115"/>
      <c r="C3" s="116"/>
      <c r="D3" s="116"/>
      <c r="E3" s="116"/>
      <c r="F3" s="117"/>
      <c r="G3" s="186" t="s">
        <v>42</v>
      </c>
      <c r="H3" s="186"/>
      <c r="I3" s="186" t="s">
        <v>62</v>
      </c>
      <c r="J3" s="186"/>
      <c r="K3" s="186" t="s">
        <v>43</v>
      </c>
      <c r="L3" s="186"/>
      <c r="M3" s="118" t="s">
        <v>44</v>
      </c>
      <c r="N3" s="144" t="s">
        <v>78</v>
      </c>
      <c r="O3" s="188" t="s">
        <v>63</v>
      </c>
      <c r="P3" s="188"/>
      <c r="Q3" s="188"/>
      <c r="R3" s="188" t="s">
        <v>45</v>
      </c>
      <c r="S3" s="188"/>
      <c r="T3" s="188"/>
      <c r="U3" s="188" t="s">
        <v>46</v>
      </c>
      <c r="V3" s="188"/>
      <c r="W3" s="188"/>
      <c r="X3" s="188" t="s">
        <v>47</v>
      </c>
      <c r="Y3" s="188"/>
      <c r="Z3" s="186" t="s">
        <v>48</v>
      </c>
      <c r="AA3" s="186"/>
      <c r="AB3" s="186"/>
      <c r="AC3" s="186"/>
      <c r="AD3" s="135" t="s">
        <v>73</v>
      </c>
      <c r="AE3" s="136"/>
    </row>
    <row r="4" spans="2:31" ht="12.75" customHeight="1">
      <c r="B4" s="119"/>
      <c r="C4" s="17"/>
      <c r="D4" s="17"/>
      <c r="E4" s="17"/>
      <c r="F4" s="114"/>
      <c r="G4" s="207" t="s">
        <v>95</v>
      </c>
      <c r="H4" s="207"/>
      <c r="I4" s="207" t="s">
        <v>82</v>
      </c>
      <c r="J4" s="207"/>
      <c r="K4" s="207" t="s">
        <v>83</v>
      </c>
      <c r="L4" s="207"/>
      <c r="M4" s="120">
        <v>6</v>
      </c>
      <c r="N4" s="145">
        <v>83.5</v>
      </c>
      <c r="O4" s="207" t="s">
        <v>94</v>
      </c>
      <c r="P4" s="207"/>
      <c r="Q4" s="207"/>
      <c r="R4" s="207" t="s">
        <v>85</v>
      </c>
      <c r="S4" s="207"/>
      <c r="T4" s="207"/>
      <c r="U4" s="207" t="s">
        <v>86</v>
      </c>
      <c r="V4" s="207"/>
      <c r="W4" s="207"/>
      <c r="X4" s="207">
        <v>0</v>
      </c>
      <c r="Y4" s="207"/>
      <c r="Z4" s="187" t="s">
        <v>109</v>
      </c>
      <c r="AA4" s="187"/>
      <c r="AB4" s="187"/>
      <c r="AC4" s="187"/>
      <c r="AD4" s="137" t="s">
        <v>80</v>
      </c>
      <c r="AE4" s="139"/>
    </row>
    <row r="5" spans="2:31" ht="12.75" customHeight="1">
      <c r="B5" s="146"/>
      <c r="C5" s="147"/>
      <c r="D5" s="147"/>
      <c r="E5" s="147"/>
      <c r="F5" s="148"/>
      <c r="G5" s="206" t="s">
        <v>70</v>
      </c>
      <c r="H5" s="206"/>
      <c r="I5" s="206"/>
      <c r="J5" s="206"/>
      <c r="K5" s="206"/>
      <c r="L5" s="235" t="s">
        <v>49</v>
      </c>
      <c r="M5" s="236"/>
      <c r="N5" s="237"/>
      <c r="O5" s="206" t="s">
        <v>64</v>
      </c>
      <c r="P5" s="206"/>
      <c r="Q5" s="206"/>
      <c r="R5" s="205" t="s">
        <v>50</v>
      </c>
      <c r="S5" s="205"/>
      <c r="T5" s="205" t="s">
        <v>51</v>
      </c>
      <c r="U5" s="205"/>
      <c r="V5" s="205" t="s">
        <v>52</v>
      </c>
      <c r="W5" s="205"/>
      <c r="X5" s="205" t="s">
        <v>53</v>
      </c>
      <c r="Y5" s="205"/>
      <c r="Z5" s="206" t="s">
        <v>55</v>
      </c>
      <c r="AA5" s="206"/>
      <c r="AB5" s="206"/>
      <c r="AC5" s="206"/>
      <c r="AD5" s="140"/>
      <c r="AE5" s="141"/>
    </row>
    <row r="6" spans="2:31" ht="12.75" customHeight="1">
      <c r="B6" s="189" t="s">
        <v>108</v>
      </c>
      <c r="C6" s="190"/>
      <c r="D6" s="190"/>
      <c r="E6" s="190"/>
      <c r="F6" s="191"/>
      <c r="G6" s="228" t="s">
        <v>96</v>
      </c>
      <c r="H6" s="228"/>
      <c r="I6" s="228"/>
      <c r="J6" s="228"/>
      <c r="K6" s="228"/>
      <c r="L6" s="239" t="s">
        <v>93</v>
      </c>
      <c r="M6" s="240"/>
      <c r="N6" s="241"/>
      <c r="O6" s="248" t="s">
        <v>89</v>
      </c>
      <c r="P6" s="248"/>
      <c r="Q6" s="248"/>
      <c r="R6" s="201" t="s">
        <v>90</v>
      </c>
      <c r="S6" s="201"/>
      <c r="T6" s="201"/>
      <c r="U6" s="201"/>
      <c r="V6" s="201" t="s">
        <v>87</v>
      </c>
      <c r="W6" s="201"/>
      <c r="X6" s="201">
        <v>117.89</v>
      </c>
      <c r="Y6" s="201"/>
      <c r="Z6" s="242"/>
      <c r="AA6" s="242"/>
      <c r="AB6" s="242"/>
      <c r="AC6" s="242"/>
      <c r="AD6" s="138"/>
      <c r="AE6" s="139"/>
    </row>
    <row r="7" spans="2:31" ht="12.75" customHeight="1">
      <c r="B7" s="192"/>
      <c r="C7" s="193"/>
      <c r="D7" s="193"/>
      <c r="E7" s="193"/>
      <c r="F7" s="194"/>
      <c r="G7" s="200" t="s">
        <v>56</v>
      </c>
      <c r="H7" s="200"/>
      <c r="I7" s="200"/>
      <c r="J7" s="200"/>
      <c r="K7" s="200"/>
      <c r="L7" s="202" t="s">
        <v>57</v>
      </c>
      <c r="M7" s="203"/>
      <c r="N7" s="204"/>
      <c r="O7" s="200" t="s">
        <v>65</v>
      </c>
      <c r="P7" s="200"/>
      <c r="Q7" s="200"/>
      <c r="R7" s="199" t="s">
        <v>58</v>
      </c>
      <c r="S7" s="199"/>
      <c r="T7" s="199" t="s">
        <v>59</v>
      </c>
      <c r="U7" s="199"/>
      <c r="V7" s="199" t="s">
        <v>60</v>
      </c>
      <c r="W7" s="199"/>
      <c r="X7" s="199" t="s">
        <v>66</v>
      </c>
      <c r="Y7" s="199"/>
      <c r="Z7" s="200" t="s">
        <v>54</v>
      </c>
      <c r="AA7" s="200"/>
      <c r="AB7" s="200" t="s">
        <v>61</v>
      </c>
      <c r="AC7" s="200"/>
      <c r="AD7" s="140"/>
      <c r="AE7" s="141"/>
    </row>
    <row r="8" spans="2:31" ht="12.75" customHeight="1" thickBot="1">
      <c r="B8" s="195"/>
      <c r="C8" s="196"/>
      <c r="D8" s="196"/>
      <c r="E8" s="196"/>
      <c r="F8" s="197"/>
      <c r="G8" s="238">
        <v>39646.75179398148</v>
      </c>
      <c r="H8" s="238"/>
      <c r="I8" s="238"/>
      <c r="J8" s="238"/>
      <c r="K8" s="238"/>
      <c r="L8" s="243" t="s">
        <v>84</v>
      </c>
      <c r="M8" s="244"/>
      <c r="N8" s="245"/>
      <c r="O8" s="246" t="s">
        <v>89</v>
      </c>
      <c r="P8" s="246"/>
      <c r="Q8" s="246"/>
      <c r="R8" s="247">
        <v>39058</v>
      </c>
      <c r="S8" s="247"/>
      <c r="T8" s="247"/>
      <c r="U8" s="247"/>
      <c r="V8" s="247" t="s">
        <v>88</v>
      </c>
      <c r="W8" s="247"/>
      <c r="X8" s="198">
        <v>0</v>
      </c>
      <c r="Y8" s="198"/>
      <c r="Z8" s="198">
        <v>22.7</v>
      </c>
      <c r="AA8" s="198"/>
      <c r="AB8" s="198">
        <v>37</v>
      </c>
      <c r="AC8" s="198"/>
      <c r="AD8" s="142"/>
      <c r="AE8" s="143"/>
    </row>
    <row r="9" spans="2:31" ht="12.75" customHeight="1" thickBot="1">
      <c r="B9" s="37"/>
      <c r="C9" s="38"/>
      <c r="D9" s="38"/>
      <c r="E9" s="38"/>
      <c r="F9" s="38"/>
      <c r="G9" s="38"/>
      <c r="H9" s="38"/>
      <c r="I9" s="38"/>
      <c r="J9" s="38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40"/>
    </row>
    <row r="10" spans="2:43" ht="12.75" customHeight="1" thickBot="1">
      <c r="B10" s="37"/>
      <c r="C10" s="285" t="s">
        <v>75</v>
      </c>
      <c r="D10" s="133" t="s">
        <v>71</v>
      </c>
      <c r="E10" s="291" t="s">
        <v>36</v>
      </c>
      <c r="F10" s="281" t="s">
        <v>68</v>
      </c>
      <c r="G10" s="319" t="s">
        <v>37</v>
      </c>
      <c r="H10" s="320"/>
      <c r="I10" s="321"/>
      <c r="J10" s="322" t="s">
        <v>35</v>
      </c>
      <c r="K10" s="323"/>
      <c r="L10" s="324"/>
      <c r="M10" s="322" t="s">
        <v>72</v>
      </c>
      <c r="N10" s="323"/>
      <c r="O10" s="324"/>
      <c r="P10" s="41" t="s">
        <v>8</v>
      </c>
      <c r="R10" s="304" t="s">
        <v>9</v>
      </c>
      <c r="S10" s="305"/>
      <c r="T10" s="305"/>
      <c r="U10" s="305"/>
      <c r="V10" s="305"/>
      <c r="W10" s="305"/>
      <c r="X10" s="305"/>
      <c r="Y10" s="306"/>
      <c r="AA10" s="302" t="s">
        <v>69</v>
      </c>
      <c r="AB10" s="309" t="s">
        <v>105</v>
      </c>
      <c r="AC10" s="310"/>
      <c r="AD10" s="123"/>
      <c r="AE10" s="40"/>
      <c r="AG10" s="300"/>
      <c r="AH10" s="300"/>
      <c r="AI10" s="300"/>
      <c r="AJ10" s="298"/>
      <c r="AK10" s="299"/>
      <c r="AL10" s="299"/>
      <c r="AM10" s="299"/>
      <c r="AN10" s="299"/>
      <c r="AO10" s="299"/>
      <c r="AP10" s="299"/>
      <c r="AQ10" s="299"/>
    </row>
    <row r="11" spans="2:43" ht="12.75" customHeight="1" thickBot="1">
      <c r="B11" s="37"/>
      <c r="C11" s="286"/>
      <c r="D11" s="132" t="s">
        <v>98</v>
      </c>
      <c r="E11" s="292"/>
      <c r="F11" s="282"/>
      <c r="G11" s="42" t="s">
        <v>1</v>
      </c>
      <c r="H11" s="75" t="s">
        <v>2</v>
      </c>
      <c r="I11" s="43" t="s">
        <v>3</v>
      </c>
      <c r="J11" s="44" t="s">
        <v>10</v>
      </c>
      <c r="K11" s="45" t="s">
        <v>11</v>
      </c>
      <c r="L11" s="46" t="s">
        <v>12</v>
      </c>
      <c r="M11" s="44" t="s">
        <v>10</v>
      </c>
      <c r="N11" s="45" t="s">
        <v>11</v>
      </c>
      <c r="O11" s="46" t="s">
        <v>12</v>
      </c>
      <c r="P11" s="47" t="s">
        <v>12</v>
      </c>
      <c r="R11" s="48" t="s">
        <v>13</v>
      </c>
      <c r="S11" s="49" t="s">
        <v>14</v>
      </c>
      <c r="T11" s="49" t="s">
        <v>15</v>
      </c>
      <c r="U11" s="49" t="s">
        <v>16</v>
      </c>
      <c r="V11" s="50" t="s">
        <v>17</v>
      </c>
      <c r="W11" s="51" t="s">
        <v>5</v>
      </c>
      <c r="X11" s="52" t="s">
        <v>4</v>
      </c>
      <c r="Y11" s="53" t="s">
        <v>6</v>
      </c>
      <c r="AA11" s="303"/>
      <c r="AB11" s="311"/>
      <c r="AC11" s="312"/>
      <c r="AD11" s="123"/>
      <c r="AE11" s="40"/>
      <c r="AG11" s="300"/>
      <c r="AH11" s="300"/>
      <c r="AI11" s="301"/>
      <c r="AJ11" s="56"/>
      <c r="AK11" s="56"/>
      <c r="AL11" s="56"/>
      <c r="AM11" s="56"/>
      <c r="AN11" s="56"/>
      <c r="AO11" s="56"/>
      <c r="AP11" s="56"/>
      <c r="AQ11" s="56"/>
    </row>
    <row r="12" spans="2:43" ht="12.75" customHeight="1" thickBot="1">
      <c r="B12" s="271" t="s">
        <v>99</v>
      </c>
      <c r="C12" s="71">
        <v>1</v>
      </c>
      <c r="D12" s="124">
        <v>6.25</v>
      </c>
      <c r="E12" s="102">
        <v>10</v>
      </c>
      <c r="F12" s="124">
        <v>22.9</v>
      </c>
      <c r="G12" s="77">
        <v>1</v>
      </c>
      <c r="H12" s="78">
        <v>1</v>
      </c>
      <c r="I12" s="79">
        <v>1</v>
      </c>
      <c r="J12" s="58">
        <v>3.294</v>
      </c>
      <c r="K12" s="59">
        <v>239.12</v>
      </c>
      <c r="L12" s="82">
        <f>J12*K12/1000</f>
        <v>0.78766128</v>
      </c>
      <c r="M12" s="58">
        <v>11.99016</v>
      </c>
      <c r="N12" s="59">
        <v>4.88</v>
      </c>
      <c r="O12" s="82">
        <f>M12*N12/1000</f>
        <v>0.058511980799999995</v>
      </c>
      <c r="P12" s="83">
        <f aca="true" t="shared" si="0" ref="P12:P19">L12+O12</f>
        <v>0.8461732608</v>
      </c>
      <c r="R12" s="58">
        <v>19.86</v>
      </c>
      <c r="S12" s="59">
        <v>20.18</v>
      </c>
      <c r="T12" s="59">
        <v>20.86</v>
      </c>
      <c r="U12" s="59">
        <v>20.13</v>
      </c>
      <c r="V12" s="60">
        <v>20.66</v>
      </c>
      <c r="W12" s="80">
        <f aca="true" t="shared" si="1" ref="W12:W19">MIN(R12:V12)</f>
        <v>19.86</v>
      </c>
      <c r="X12" s="81">
        <f>AVERAGE(R12:V12)</f>
        <v>20.338</v>
      </c>
      <c r="Y12" s="82">
        <f aca="true" t="shared" si="2" ref="Y12:Y19">MAX(R12:V12)</f>
        <v>20.86</v>
      </c>
      <c r="AA12" s="130" t="s">
        <v>103</v>
      </c>
      <c r="AB12" s="307">
        <f>FindBacklightLevel(D12:D27,X12:X27)</f>
        <v>18</v>
      </c>
      <c r="AC12" s="308"/>
      <c r="AD12" s="129"/>
      <c r="AE12" s="40"/>
      <c r="AG12" s="121"/>
      <c r="AH12" s="128"/>
      <c r="AI12" s="121"/>
      <c r="AJ12" s="54"/>
      <c r="AK12" s="54"/>
      <c r="AL12" s="54"/>
      <c r="AM12" s="54"/>
      <c r="AN12" s="54"/>
      <c r="AO12" s="122"/>
      <c r="AP12" s="122"/>
      <c r="AQ12" s="122"/>
    </row>
    <row r="13" spans="2:43" ht="12.75" customHeight="1">
      <c r="B13" s="271"/>
      <c r="C13" s="70">
        <v>2</v>
      </c>
      <c r="D13" s="125">
        <v>12.5</v>
      </c>
      <c r="E13" s="103">
        <v>10</v>
      </c>
      <c r="F13" s="125">
        <v>22.8</v>
      </c>
      <c r="G13" s="84">
        <v>1</v>
      </c>
      <c r="H13" s="85">
        <v>1</v>
      </c>
      <c r="I13" s="86">
        <v>1</v>
      </c>
      <c r="J13" s="61">
        <v>3.294</v>
      </c>
      <c r="K13" s="62">
        <v>239.12</v>
      </c>
      <c r="L13" s="89">
        <f aca="true" t="shared" si="3" ref="L13:L27">J13*K13/1000</f>
        <v>0.78766128</v>
      </c>
      <c r="M13" s="61">
        <v>11.99016</v>
      </c>
      <c r="N13" s="62">
        <v>19.52</v>
      </c>
      <c r="O13" s="89">
        <f aca="true" t="shared" si="4" ref="O13:O19">M13*N13/1000</f>
        <v>0.23404792319999998</v>
      </c>
      <c r="P13" s="90">
        <f t="shared" si="0"/>
        <v>1.0217092032</v>
      </c>
      <c r="R13" s="61">
        <v>40.46</v>
      </c>
      <c r="S13" s="62">
        <v>40.63</v>
      </c>
      <c r="T13" s="62">
        <v>42.12</v>
      </c>
      <c r="U13" s="62">
        <v>40.76</v>
      </c>
      <c r="V13" s="63">
        <v>41.69</v>
      </c>
      <c r="W13" s="87">
        <f t="shared" si="1"/>
        <v>40.46</v>
      </c>
      <c r="X13" s="88">
        <f aca="true" t="shared" si="5" ref="X13:X19">AVERAGE(R13:V13)</f>
        <v>41.132</v>
      </c>
      <c r="Y13" s="89">
        <f t="shared" si="2"/>
        <v>42.12</v>
      </c>
      <c r="AA13" s="257" t="s">
        <v>106</v>
      </c>
      <c r="AB13" s="257"/>
      <c r="AC13" s="257"/>
      <c r="AD13" s="183"/>
      <c r="AE13" s="40"/>
      <c r="AG13" s="121"/>
      <c r="AH13" s="128"/>
      <c r="AI13" s="121"/>
      <c r="AJ13" s="54"/>
      <c r="AK13" s="54"/>
      <c r="AL13" s="54"/>
      <c r="AM13" s="54"/>
      <c r="AN13" s="54"/>
      <c r="AO13" s="122"/>
      <c r="AP13" s="122"/>
      <c r="AQ13" s="122"/>
    </row>
    <row r="14" spans="2:43" ht="12.75" customHeight="1">
      <c r="B14" s="271"/>
      <c r="C14" s="71">
        <v>3</v>
      </c>
      <c r="D14" s="126">
        <v>18.75</v>
      </c>
      <c r="E14" s="102">
        <v>10</v>
      </c>
      <c r="F14" s="126">
        <v>22.9</v>
      </c>
      <c r="G14" s="77">
        <v>1</v>
      </c>
      <c r="H14" s="78">
        <v>1</v>
      </c>
      <c r="I14" s="79">
        <v>1</v>
      </c>
      <c r="J14" s="64">
        <v>3.294</v>
      </c>
      <c r="K14" s="65">
        <v>239.12</v>
      </c>
      <c r="L14" s="93">
        <f t="shared" si="3"/>
        <v>0.78766128</v>
      </c>
      <c r="M14" s="64">
        <v>11.99016</v>
      </c>
      <c r="N14" s="65">
        <v>29.28</v>
      </c>
      <c r="O14" s="93">
        <f t="shared" si="4"/>
        <v>0.3510718848</v>
      </c>
      <c r="P14" s="94">
        <f t="shared" si="0"/>
        <v>1.1387331648</v>
      </c>
      <c r="R14" s="64">
        <v>60.67</v>
      </c>
      <c r="S14" s="65">
        <v>61.3</v>
      </c>
      <c r="T14" s="65">
        <v>62.9</v>
      </c>
      <c r="U14" s="65">
        <v>61.05</v>
      </c>
      <c r="V14" s="66">
        <v>62.33</v>
      </c>
      <c r="W14" s="91">
        <f t="shared" si="1"/>
        <v>60.67</v>
      </c>
      <c r="X14" s="92">
        <f t="shared" si="5"/>
        <v>61.65</v>
      </c>
      <c r="Y14" s="93">
        <f t="shared" si="2"/>
        <v>62.9</v>
      </c>
      <c r="AA14" s="258"/>
      <c r="AB14" s="258"/>
      <c r="AC14" s="258"/>
      <c r="AD14" s="184"/>
      <c r="AE14" s="40"/>
      <c r="AG14" s="121"/>
      <c r="AH14" s="128"/>
      <c r="AI14" s="121"/>
      <c r="AJ14" s="54"/>
      <c r="AK14" s="54"/>
      <c r="AL14" s="54"/>
      <c r="AM14" s="54"/>
      <c r="AN14" s="54"/>
      <c r="AO14" s="122"/>
      <c r="AP14" s="122"/>
      <c r="AQ14" s="122"/>
    </row>
    <row r="15" spans="2:43" ht="12.75" customHeight="1">
      <c r="B15" s="271"/>
      <c r="C15" s="70">
        <v>4</v>
      </c>
      <c r="D15" s="125">
        <v>25</v>
      </c>
      <c r="E15" s="103">
        <v>10</v>
      </c>
      <c r="F15" s="125">
        <v>22.8</v>
      </c>
      <c r="G15" s="84">
        <v>1</v>
      </c>
      <c r="H15" s="85">
        <v>1</v>
      </c>
      <c r="I15" s="86">
        <v>1</v>
      </c>
      <c r="J15" s="61">
        <v>3.294</v>
      </c>
      <c r="K15" s="62">
        <v>239.12</v>
      </c>
      <c r="L15" s="89">
        <f t="shared" si="3"/>
        <v>0.78766128</v>
      </c>
      <c r="M15" s="61">
        <v>11.97552</v>
      </c>
      <c r="N15" s="62">
        <v>43.92</v>
      </c>
      <c r="O15" s="89">
        <f t="shared" si="4"/>
        <v>0.5259648384</v>
      </c>
      <c r="P15" s="90">
        <f t="shared" si="0"/>
        <v>1.3136261184</v>
      </c>
      <c r="R15" s="61">
        <v>80.57</v>
      </c>
      <c r="S15" s="62">
        <v>81.63</v>
      </c>
      <c r="T15" s="62">
        <v>83.87</v>
      </c>
      <c r="U15" s="62">
        <v>81</v>
      </c>
      <c r="V15" s="63">
        <v>82.63</v>
      </c>
      <c r="W15" s="87">
        <f t="shared" si="1"/>
        <v>80.57</v>
      </c>
      <c r="X15" s="88">
        <f t="shared" si="5"/>
        <v>81.94</v>
      </c>
      <c r="Y15" s="89">
        <f t="shared" si="2"/>
        <v>83.87</v>
      </c>
      <c r="AA15" s="129"/>
      <c r="AB15" s="121"/>
      <c r="AC15" s="128"/>
      <c r="AD15" s="129"/>
      <c r="AE15" s="40"/>
      <c r="AG15" s="121"/>
      <c r="AH15" s="128"/>
      <c r="AI15" s="121"/>
      <c r="AJ15" s="54"/>
      <c r="AK15" s="54"/>
      <c r="AL15" s="54"/>
      <c r="AM15" s="54"/>
      <c r="AN15" s="54"/>
      <c r="AO15" s="122"/>
      <c r="AP15" s="122"/>
      <c r="AQ15" s="122"/>
    </row>
    <row r="16" spans="2:43" ht="12.75" customHeight="1">
      <c r="B16" s="271"/>
      <c r="C16" s="71">
        <v>5</v>
      </c>
      <c r="D16" s="126">
        <v>31.25</v>
      </c>
      <c r="E16" s="102">
        <v>10</v>
      </c>
      <c r="F16" s="126">
        <v>22.8</v>
      </c>
      <c r="G16" s="77">
        <v>1</v>
      </c>
      <c r="H16" s="78">
        <v>1</v>
      </c>
      <c r="I16" s="79">
        <v>1</v>
      </c>
      <c r="J16" s="64">
        <v>3.294</v>
      </c>
      <c r="K16" s="65">
        <v>239.12</v>
      </c>
      <c r="L16" s="93">
        <f t="shared" si="3"/>
        <v>0.78766128</v>
      </c>
      <c r="M16" s="64">
        <v>11.99016</v>
      </c>
      <c r="N16" s="65">
        <v>53.68</v>
      </c>
      <c r="O16" s="93">
        <f t="shared" si="4"/>
        <v>0.6436317887999999</v>
      </c>
      <c r="P16" s="94">
        <f t="shared" si="0"/>
        <v>1.4312930688</v>
      </c>
      <c r="R16" s="64">
        <v>101</v>
      </c>
      <c r="S16" s="65">
        <v>102</v>
      </c>
      <c r="T16" s="65">
        <v>104.6</v>
      </c>
      <c r="U16" s="65">
        <v>101.1</v>
      </c>
      <c r="V16" s="66">
        <v>103.8</v>
      </c>
      <c r="W16" s="91">
        <f t="shared" si="1"/>
        <v>101</v>
      </c>
      <c r="X16" s="92">
        <f t="shared" si="5"/>
        <v>102.5</v>
      </c>
      <c r="Y16" s="93">
        <f t="shared" si="2"/>
        <v>104.6</v>
      </c>
      <c r="AA16" s="129"/>
      <c r="AB16" s="121"/>
      <c r="AC16" s="128"/>
      <c r="AD16" s="129"/>
      <c r="AE16" s="40"/>
      <c r="AG16" s="121"/>
      <c r="AH16" s="128"/>
      <c r="AI16" s="121"/>
      <c r="AJ16" s="54"/>
      <c r="AK16" s="54"/>
      <c r="AL16" s="54"/>
      <c r="AM16" s="54"/>
      <c r="AN16" s="54"/>
      <c r="AO16" s="122"/>
      <c r="AP16" s="122"/>
      <c r="AQ16" s="122"/>
    </row>
    <row r="17" spans="2:31" ht="12.75" customHeight="1">
      <c r="B17" s="271"/>
      <c r="C17" s="70">
        <v>6</v>
      </c>
      <c r="D17" s="125">
        <v>37.5</v>
      </c>
      <c r="E17" s="103">
        <v>10</v>
      </c>
      <c r="F17" s="125">
        <v>22.7</v>
      </c>
      <c r="G17" s="84">
        <v>1</v>
      </c>
      <c r="H17" s="85">
        <v>1</v>
      </c>
      <c r="I17" s="86">
        <v>1</v>
      </c>
      <c r="J17" s="61">
        <v>3.294</v>
      </c>
      <c r="K17" s="62">
        <v>239.12</v>
      </c>
      <c r="L17" s="89">
        <f t="shared" si="3"/>
        <v>0.78766128</v>
      </c>
      <c r="M17" s="61">
        <v>11.99016</v>
      </c>
      <c r="N17" s="62">
        <v>68.32</v>
      </c>
      <c r="O17" s="89">
        <f t="shared" si="4"/>
        <v>0.8191677312</v>
      </c>
      <c r="P17" s="90">
        <f t="shared" si="0"/>
        <v>1.6068290111999999</v>
      </c>
      <c r="R17" s="61">
        <v>120.7</v>
      </c>
      <c r="S17" s="62">
        <v>121.9</v>
      </c>
      <c r="T17" s="62">
        <v>124.5</v>
      </c>
      <c r="U17" s="62">
        <v>121.4</v>
      </c>
      <c r="V17" s="63">
        <v>123.9</v>
      </c>
      <c r="W17" s="87">
        <f t="shared" si="1"/>
        <v>120.7</v>
      </c>
      <c r="X17" s="88">
        <f t="shared" si="5"/>
        <v>122.47999999999999</v>
      </c>
      <c r="Y17" s="89">
        <f t="shared" si="2"/>
        <v>124.5</v>
      </c>
      <c r="AA17" s="129"/>
      <c r="AB17" s="121"/>
      <c r="AC17" s="128"/>
      <c r="AD17" s="129"/>
      <c r="AE17" s="40"/>
    </row>
    <row r="18" spans="2:31" ht="12.75" customHeight="1">
      <c r="B18" s="271"/>
      <c r="C18" s="71">
        <v>7</v>
      </c>
      <c r="D18" s="126">
        <v>43.75</v>
      </c>
      <c r="E18" s="102">
        <v>10</v>
      </c>
      <c r="F18" s="126">
        <v>22.7</v>
      </c>
      <c r="G18" s="77">
        <v>1</v>
      </c>
      <c r="H18" s="78">
        <v>1</v>
      </c>
      <c r="I18" s="79">
        <v>1</v>
      </c>
      <c r="J18" s="64">
        <v>3.294</v>
      </c>
      <c r="K18" s="65">
        <v>239.12</v>
      </c>
      <c r="L18" s="93">
        <f>J18*K18/1000</f>
        <v>0.78766128</v>
      </c>
      <c r="M18" s="64">
        <v>12.0048</v>
      </c>
      <c r="N18" s="65">
        <v>82.96</v>
      </c>
      <c r="O18" s="93">
        <f t="shared" si="4"/>
        <v>0.995918208</v>
      </c>
      <c r="P18" s="94">
        <f t="shared" si="0"/>
        <v>1.783579488</v>
      </c>
      <c r="R18" s="64">
        <v>139.5</v>
      </c>
      <c r="S18" s="65">
        <v>141.7</v>
      </c>
      <c r="T18" s="65">
        <v>145.6</v>
      </c>
      <c r="U18" s="65">
        <v>141.3</v>
      </c>
      <c r="V18" s="66">
        <v>144.3</v>
      </c>
      <c r="W18" s="91">
        <f t="shared" si="1"/>
        <v>139.5</v>
      </c>
      <c r="X18" s="92">
        <f t="shared" si="5"/>
        <v>142.47999999999996</v>
      </c>
      <c r="Y18" s="93">
        <f t="shared" si="2"/>
        <v>145.6</v>
      </c>
      <c r="AA18" s="129"/>
      <c r="AB18" s="121"/>
      <c r="AC18" s="128"/>
      <c r="AD18" s="129"/>
      <c r="AE18" s="40"/>
    </row>
    <row r="19" spans="2:31" ht="12.75" customHeight="1">
      <c r="B19" s="271"/>
      <c r="C19" s="70">
        <v>8</v>
      </c>
      <c r="D19" s="125">
        <v>50</v>
      </c>
      <c r="E19" s="103">
        <v>10</v>
      </c>
      <c r="F19" s="125">
        <v>22.8</v>
      </c>
      <c r="G19" s="84">
        <v>1</v>
      </c>
      <c r="H19" s="85">
        <v>1</v>
      </c>
      <c r="I19" s="86">
        <v>1</v>
      </c>
      <c r="J19" s="61">
        <v>3.294</v>
      </c>
      <c r="K19" s="62">
        <v>239.12</v>
      </c>
      <c r="L19" s="89">
        <f t="shared" si="3"/>
        <v>0.78766128</v>
      </c>
      <c r="M19" s="61">
        <v>12.01944</v>
      </c>
      <c r="N19" s="62">
        <v>92.72</v>
      </c>
      <c r="O19" s="89">
        <f t="shared" si="4"/>
        <v>1.1144424767999999</v>
      </c>
      <c r="P19" s="90">
        <f t="shared" si="0"/>
        <v>1.9021037567999999</v>
      </c>
      <c r="R19" s="61">
        <v>159.6</v>
      </c>
      <c r="S19" s="62">
        <v>161.3</v>
      </c>
      <c r="T19" s="62">
        <v>165.3</v>
      </c>
      <c r="U19" s="62">
        <v>160.8</v>
      </c>
      <c r="V19" s="63">
        <v>163.7</v>
      </c>
      <c r="W19" s="87">
        <f t="shared" si="1"/>
        <v>159.6</v>
      </c>
      <c r="X19" s="88">
        <f t="shared" si="5"/>
        <v>162.14000000000001</v>
      </c>
      <c r="Y19" s="89">
        <f t="shared" si="2"/>
        <v>165.3</v>
      </c>
      <c r="AA19" s="129"/>
      <c r="AB19" s="121"/>
      <c r="AC19" s="128"/>
      <c r="AD19" s="129"/>
      <c r="AE19" s="40"/>
    </row>
    <row r="20" spans="2:31" ht="12.75" customHeight="1">
      <c r="B20" s="271"/>
      <c r="C20" s="76">
        <v>9</v>
      </c>
      <c r="D20" s="126">
        <v>56.25</v>
      </c>
      <c r="E20" s="104">
        <v>10</v>
      </c>
      <c r="F20" s="126">
        <v>22.9</v>
      </c>
      <c r="G20" s="77">
        <v>1</v>
      </c>
      <c r="H20" s="78">
        <v>1</v>
      </c>
      <c r="I20" s="79">
        <v>1</v>
      </c>
      <c r="J20" s="64">
        <v>3.294</v>
      </c>
      <c r="K20" s="65">
        <v>239.12</v>
      </c>
      <c r="L20" s="93">
        <f t="shared" si="3"/>
        <v>0.78766128</v>
      </c>
      <c r="M20" s="64">
        <v>12.0048</v>
      </c>
      <c r="N20" s="65">
        <v>107.36</v>
      </c>
      <c r="O20" s="93">
        <f aca="true" t="shared" si="6" ref="O20:O27">M20*N20/1000</f>
        <v>1.2888353279999998</v>
      </c>
      <c r="P20" s="94">
        <f aca="true" t="shared" si="7" ref="P20:P27">L20+O20</f>
        <v>2.076496608</v>
      </c>
      <c r="R20" s="64">
        <v>178.9</v>
      </c>
      <c r="S20" s="65">
        <v>180.7</v>
      </c>
      <c r="T20" s="65">
        <v>185</v>
      </c>
      <c r="U20" s="65">
        <v>180.2</v>
      </c>
      <c r="V20" s="66">
        <v>184.3</v>
      </c>
      <c r="W20" s="91">
        <f aca="true" t="shared" si="8" ref="W20:W27">MIN(R20:V20)</f>
        <v>178.9</v>
      </c>
      <c r="X20" s="92">
        <f aca="true" t="shared" si="9" ref="X20:X26">AVERAGE(R20:V20)</f>
        <v>181.82</v>
      </c>
      <c r="Y20" s="93">
        <f aca="true" t="shared" si="10" ref="Y20:Y27">MAX(R20:V20)</f>
        <v>185</v>
      </c>
      <c r="AA20" s="129"/>
      <c r="AB20" s="121"/>
      <c r="AC20" s="128"/>
      <c r="AD20" s="129"/>
      <c r="AE20" s="40"/>
    </row>
    <row r="21" spans="2:31" ht="12.75" customHeight="1">
      <c r="B21" s="271"/>
      <c r="C21" s="70">
        <v>10</v>
      </c>
      <c r="D21" s="125">
        <v>62.5</v>
      </c>
      <c r="E21" s="103">
        <v>10</v>
      </c>
      <c r="F21" s="125">
        <v>22.9</v>
      </c>
      <c r="G21" s="84">
        <v>1</v>
      </c>
      <c r="H21" s="85">
        <v>1</v>
      </c>
      <c r="I21" s="86">
        <v>1</v>
      </c>
      <c r="J21" s="61">
        <v>3.27936</v>
      </c>
      <c r="K21" s="62">
        <v>239.12</v>
      </c>
      <c r="L21" s="89">
        <f t="shared" si="3"/>
        <v>0.7841605632</v>
      </c>
      <c r="M21" s="61">
        <v>11.99016</v>
      </c>
      <c r="N21" s="62">
        <v>122</v>
      </c>
      <c r="O21" s="89">
        <f t="shared" si="6"/>
        <v>1.4627995200000001</v>
      </c>
      <c r="P21" s="90">
        <f t="shared" si="7"/>
        <v>2.2469600832000003</v>
      </c>
      <c r="R21" s="61">
        <v>197.3</v>
      </c>
      <c r="S21" s="62">
        <v>200.4</v>
      </c>
      <c r="T21" s="62">
        <v>204.5</v>
      </c>
      <c r="U21" s="62">
        <v>199.8</v>
      </c>
      <c r="V21" s="63">
        <v>204</v>
      </c>
      <c r="W21" s="87">
        <f t="shared" si="8"/>
        <v>197.3</v>
      </c>
      <c r="X21" s="88">
        <f t="shared" si="9"/>
        <v>201.2</v>
      </c>
      <c r="Y21" s="89">
        <f t="shared" si="10"/>
        <v>204.5</v>
      </c>
      <c r="AA21" s="129"/>
      <c r="AB21" s="121"/>
      <c r="AC21" s="128"/>
      <c r="AD21" s="129"/>
      <c r="AE21" s="40"/>
    </row>
    <row r="22" spans="2:31" ht="12.75" customHeight="1">
      <c r="B22" s="271"/>
      <c r="C22" s="76">
        <v>11</v>
      </c>
      <c r="D22" s="126">
        <v>68.75</v>
      </c>
      <c r="E22" s="104">
        <v>10</v>
      </c>
      <c r="F22" s="126">
        <v>22.9</v>
      </c>
      <c r="G22" s="77">
        <v>1</v>
      </c>
      <c r="H22" s="78">
        <v>1</v>
      </c>
      <c r="I22" s="79">
        <v>1</v>
      </c>
      <c r="J22" s="64">
        <v>3.294</v>
      </c>
      <c r="K22" s="65">
        <v>239.12</v>
      </c>
      <c r="L22" s="93">
        <f t="shared" si="3"/>
        <v>0.78766128</v>
      </c>
      <c r="M22" s="64">
        <v>11.99016</v>
      </c>
      <c r="N22" s="65">
        <v>131.76</v>
      </c>
      <c r="O22" s="93">
        <f t="shared" si="6"/>
        <v>1.5798234815999999</v>
      </c>
      <c r="P22" s="94">
        <f t="shared" si="7"/>
        <v>2.3674847616</v>
      </c>
      <c r="R22" s="64">
        <v>217.1</v>
      </c>
      <c r="S22" s="65">
        <v>219.7</v>
      </c>
      <c r="T22" s="65">
        <v>224.9</v>
      </c>
      <c r="U22" s="65">
        <v>218.9</v>
      </c>
      <c r="V22" s="66">
        <v>223.5</v>
      </c>
      <c r="W22" s="91">
        <f t="shared" si="8"/>
        <v>217.1</v>
      </c>
      <c r="X22" s="92">
        <f t="shared" si="9"/>
        <v>220.82</v>
      </c>
      <c r="Y22" s="93">
        <f t="shared" si="10"/>
        <v>224.9</v>
      </c>
      <c r="AA22" s="129"/>
      <c r="AB22" s="121"/>
      <c r="AC22" s="128"/>
      <c r="AD22" s="129"/>
      <c r="AE22" s="40"/>
    </row>
    <row r="23" spans="2:40" ht="12.75" customHeight="1">
      <c r="B23" s="271"/>
      <c r="C23" s="70">
        <v>12</v>
      </c>
      <c r="D23" s="125">
        <v>75</v>
      </c>
      <c r="E23" s="103">
        <v>10</v>
      </c>
      <c r="F23" s="125">
        <v>22.8</v>
      </c>
      <c r="G23" s="84">
        <v>1</v>
      </c>
      <c r="H23" s="85">
        <v>1</v>
      </c>
      <c r="I23" s="86">
        <v>1</v>
      </c>
      <c r="J23" s="61">
        <v>3.294</v>
      </c>
      <c r="K23" s="62">
        <v>239.12</v>
      </c>
      <c r="L23" s="89">
        <f t="shared" si="3"/>
        <v>0.78766128</v>
      </c>
      <c r="M23" s="61">
        <v>11.96088</v>
      </c>
      <c r="N23" s="62">
        <v>146.4</v>
      </c>
      <c r="O23" s="89">
        <f t="shared" si="6"/>
        <v>1.751072832</v>
      </c>
      <c r="P23" s="90">
        <f t="shared" si="7"/>
        <v>2.538734112</v>
      </c>
      <c r="R23" s="61">
        <v>235.7</v>
      </c>
      <c r="S23" s="62">
        <v>238.3</v>
      </c>
      <c r="T23" s="62">
        <v>244.5</v>
      </c>
      <c r="U23" s="62">
        <v>238.7</v>
      </c>
      <c r="V23" s="63">
        <v>242.7</v>
      </c>
      <c r="W23" s="87">
        <f t="shared" si="8"/>
        <v>235.7</v>
      </c>
      <c r="X23" s="88">
        <f t="shared" si="9"/>
        <v>239.98000000000002</v>
      </c>
      <c r="Y23" s="89">
        <f t="shared" si="10"/>
        <v>244.5</v>
      </c>
      <c r="AA23" s="129"/>
      <c r="AB23" s="121"/>
      <c r="AC23" s="128"/>
      <c r="AD23" s="129"/>
      <c r="AE23" s="40"/>
      <c r="AG23" s="121"/>
      <c r="AH23" s="128"/>
      <c r="AI23" s="121"/>
      <c r="AJ23" s="54"/>
      <c r="AK23" s="54"/>
      <c r="AL23" s="54"/>
      <c r="AM23" s="54"/>
      <c r="AN23" s="54"/>
    </row>
    <row r="24" spans="2:40" ht="12.75" customHeight="1">
      <c r="B24" s="271"/>
      <c r="C24" s="76">
        <v>13</v>
      </c>
      <c r="D24" s="126">
        <v>81.25</v>
      </c>
      <c r="E24" s="104">
        <v>10</v>
      </c>
      <c r="F24" s="126">
        <v>22.8</v>
      </c>
      <c r="G24" s="77">
        <v>1</v>
      </c>
      <c r="H24" s="78">
        <v>1</v>
      </c>
      <c r="I24" s="79">
        <v>1</v>
      </c>
      <c r="J24" s="64">
        <v>3.294</v>
      </c>
      <c r="K24" s="65">
        <v>239.12</v>
      </c>
      <c r="L24" s="93">
        <f t="shared" si="3"/>
        <v>0.78766128</v>
      </c>
      <c r="M24" s="64">
        <v>11.99016</v>
      </c>
      <c r="N24" s="65">
        <v>156.16</v>
      </c>
      <c r="O24" s="93">
        <f t="shared" si="6"/>
        <v>1.8723833855999998</v>
      </c>
      <c r="P24" s="94">
        <f t="shared" si="7"/>
        <v>2.6600446656</v>
      </c>
      <c r="R24" s="64">
        <v>254.6</v>
      </c>
      <c r="S24" s="65">
        <v>257.9</v>
      </c>
      <c r="T24" s="65">
        <v>264</v>
      </c>
      <c r="U24" s="65">
        <v>257.5</v>
      </c>
      <c r="V24" s="66">
        <v>262.2</v>
      </c>
      <c r="W24" s="91">
        <f t="shared" si="8"/>
        <v>254.6</v>
      </c>
      <c r="X24" s="92">
        <f t="shared" si="9"/>
        <v>259.24</v>
      </c>
      <c r="Y24" s="93">
        <f t="shared" si="10"/>
        <v>264</v>
      </c>
      <c r="AA24" s="129"/>
      <c r="AB24" s="121"/>
      <c r="AC24" s="128"/>
      <c r="AD24" s="129"/>
      <c r="AE24" s="40"/>
      <c r="AG24" s="121"/>
      <c r="AH24" s="128"/>
      <c r="AI24" s="121"/>
      <c r="AJ24" s="54"/>
      <c r="AK24" s="54"/>
      <c r="AL24" s="54"/>
      <c r="AM24" s="54"/>
      <c r="AN24" s="54"/>
    </row>
    <row r="25" spans="2:40" ht="12.75" customHeight="1">
      <c r="B25" s="271"/>
      <c r="C25" s="70">
        <v>14</v>
      </c>
      <c r="D25" s="125">
        <v>87.5</v>
      </c>
      <c r="E25" s="103">
        <v>10</v>
      </c>
      <c r="F25" s="125">
        <v>22.8</v>
      </c>
      <c r="G25" s="84">
        <v>1</v>
      </c>
      <c r="H25" s="85">
        <v>1</v>
      </c>
      <c r="I25" s="86">
        <v>1</v>
      </c>
      <c r="J25" s="61">
        <v>3.294</v>
      </c>
      <c r="K25" s="62">
        <v>239.12</v>
      </c>
      <c r="L25" s="89">
        <f t="shared" si="3"/>
        <v>0.78766128</v>
      </c>
      <c r="M25" s="61">
        <v>12.0048</v>
      </c>
      <c r="N25" s="62">
        <v>170.8</v>
      </c>
      <c r="O25" s="89">
        <f t="shared" si="6"/>
        <v>2.05041984</v>
      </c>
      <c r="P25" s="90">
        <f t="shared" si="7"/>
        <v>2.83808112</v>
      </c>
      <c r="R25" s="61">
        <v>273.4</v>
      </c>
      <c r="S25" s="62">
        <v>276.8</v>
      </c>
      <c r="T25" s="62">
        <v>283.1</v>
      </c>
      <c r="U25" s="62">
        <v>276.7</v>
      </c>
      <c r="V25" s="63">
        <v>281.8</v>
      </c>
      <c r="W25" s="87">
        <f t="shared" si="8"/>
        <v>273.4</v>
      </c>
      <c r="X25" s="88">
        <f t="shared" si="9"/>
        <v>278.36</v>
      </c>
      <c r="Y25" s="89">
        <f t="shared" si="10"/>
        <v>283.1</v>
      </c>
      <c r="AA25" s="129"/>
      <c r="AB25" s="121"/>
      <c r="AC25" s="128"/>
      <c r="AD25" s="129"/>
      <c r="AE25" s="40"/>
      <c r="AG25" s="121"/>
      <c r="AH25" s="128"/>
      <c r="AI25" s="121"/>
      <c r="AJ25" s="54"/>
      <c r="AK25" s="54"/>
      <c r="AL25" s="54"/>
      <c r="AM25" s="54"/>
      <c r="AN25" s="54"/>
    </row>
    <row r="26" spans="2:40" ht="12.75" customHeight="1">
      <c r="B26" s="271"/>
      <c r="C26" s="76">
        <v>15</v>
      </c>
      <c r="D26" s="126">
        <v>93.75</v>
      </c>
      <c r="E26" s="104">
        <v>10</v>
      </c>
      <c r="F26" s="126">
        <v>22.8</v>
      </c>
      <c r="G26" s="77">
        <v>1</v>
      </c>
      <c r="H26" s="78">
        <v>1</v>
      </c>
      <c r="I26" s="79">
        <v>1</v>
      </c>
      <c r="J26" s="64">
        <v>3.294</v>
      </c>
      <c r="K26" s="65">
        <v>239.12</v>
      </c>
      <c r="L26" s="93">
        <f t="shared" si="3"/>
        <v>0.78766128</v>
      </c>
      <c r="M26" s="64">
        <v>11.99016</v>
      </c>
      <c r="N26" s="65">
        <v>185.44</v>
      </c>
      <c r="O26" s="93">
        <f t="shared" si="6"/>
        <v>2.2234552703999997</v>
      </c>
      <c r="P26" s="94">
        <f t="shared" si="7"/>
        <v>3.0111165503999997</v>
      </c>
      <c r="R26" s="64">
        <v>292.3</v>
      </c>
      <c r="S26" s="65">
        <v>295.6</v>
      </c>
      <c r="T26" s="65">
        <v>302.8</v>
      </c>
      <c r="U26" s="65">
        <v>295.6</v>
      </c>
      <c r="V26" s="66">
        <v>301.2</v>
      </c>
      <c r="W26" s="91">
        <f t="shared" si="8"/>
        <v>292.3</v>
      </c>
      <c r="X26" s="92">
        <f t="shared" si="9"/>
        <v>297.50000000000006</v>
      </c>
      <c r="Y26" s="93">
        <f t="shared" si="10"/>
        <v>302.8</v>
      </c>
      <c r="AA26" s="129"/>
      <c r="AB26" s="121"/>
      <c r="AC26" s="128"/>
      <c r="AD26" s="129"/>
      <c r="AE26" s="40"/>
      <c r="AG26" s="121"/>
      <c r="AH26" s="128"/>
      <c r="AI26" s="121"/>
      <c r="AJ26" s="54"/>
      <c r="AK26" s="54"/>
      <c r="AL26" s="54"/>
      <c r="AM26" s="54"/>
      <c r="AN26" s="54"/>
    </row>
    <row r="27" spans="2:40" ht="12.75" customHeight="1" thickBot="1">
      <c r="B27" s="271"/>
      <c r="C27" s="72">
        <v>16</v>
      </c>
      <c r="D27" s="127">
        <v>100</v>
      </c>
      <c r="E27" s="105">
        <v>10</v>
      </c>
      <c r="F27" s="127">
        <v>22.8</v>
      </c>
      <c r="G27" s="95">
        <v>1</v>
      </c>
      <c r="H27" s="96">
        <v>1</v>
      </c>
      <c r="I27" s="97">
        <v>1</v>
      </c>
      <c r="J27" s="67">
        <v>3.27936</v>
      </c>
      <c r="K27" s="68">
        <v>239.12</v>
      </c>
      <c r="L27" s="100">
        <f t="shared" si="3"/>
        <v>0.7841605632</v>
      </c>
      <c r="M27" s="67">
        <v>11.99016</v>
      </c>
      <c r="N27" s="68">
        <v>195.2</v>
      </c>
      <c r="O27" s="100">
        <f t="shared" si="6"/>
        <v>2.340479232</v>
      </c>
      <c r="P27" s="101">
        <f t="shared" si="7"/>
        <v>3.1246397952</v>
      </c>
      <c r="R27" s="67">
        <v>310.6</v>
      </c>
      <c r="S27" s="68">
        <v>314</v>
      </c>
      <c r="T27" s="68">
        <v>321.2</v>
      </c>
      <c r="U27" s="68">
        <v>314.5</v>
      </c>
      <c r="V27" s="69">
        <v>320.1</v>
      </c>
      <c r="W27" s="98">
        <f t="shared" si="8"/>
        <v>310.6</v>
      </c>
      <c r="X27" s="99">
        <f>AVERAGE(R27:V27)</f>
        <v>316.08000000000004</v>
      </c>
      <c r="Y27" s="100">
        <f t="shared" si="10"/>
        <v>321.2</v>
      </c>
      <c r="AA27" s="129"/>
      <c r="AB27" s="121"/>
      <c r="AC27" s="128"/>
      <c r="AD27" s="129"/>
      <c r="AE27" s="40"/>
      <c r="AG27" s="121"/>
      <c r="AH27" s="128"/>
      <c r="AI27" s="121"/>
      <c r="AJ27" s="54"/>
      <c r="AK27" s="54"/>
      <c r="AL27" s="54"/>
      <c r="AM27" s="54"/>
      <c r="AN27" s="54"/>
    </row>
    <row r="28" spans="2:31" ht="12.75" customHeight="1">
      <c r="B28" s="37"/>
      <c r="C28" s="131" t="s">
        <v>97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29"/>
      <c r="S28" s="121"/>
      <c r="T28" s="128"/>
      <c r="U28" s="129"/>
      <c r="V28" s="129"/>
      <c r="W28" s="121"/>
      <c r="X28" s="128"/>
      <c r="Y28" s="129"/>
      <c r="Z28" s="129"/>
      <c r="AA28" s="121"/>
      <c r="AB28" s="128"/>
      <c r="AC28" s="129"/>
      <c r="AD28" s="129"/>
      <c r="AE28" s="40"/>
    </row>
    <row r="29" spans="2:31" ht="12.75" customHeight="1" thickBot="1">
      <c r="B29" s="37"/>
      <c r="Q29" s="129"/>
      <c r="R29" s="129"/>
      <c r="S29" s="121"/>
      <c r="T29" s="128"/>
      <c r="U29" s="129"/>
      <c r="V29" s="129"/>
      <c r="W29" s="121"/>
      <c r="X29" s="128"/>
      <c r="Y29" s="129"/>
      <c r="Z29" s="129"/>
      <c r="AA29" s="121"/>
      <c r="AB29" s="128"/>
      <c r="AC29" s="129"/>
      <c r="AD29" s="129"/>
      <c r="AE29" s="40"/>
    </row>
    <row r="30" spans="2:31" ht="12.75" customHeight="1">
      <c r="B30" s="37"/>
      <c r="C30" s="293" t="s">
        <v>36</v>
      </c>
      <c r="D30" s="287" t="s">
        <v>76</v>
      </c>
      <c r="E30" s="288"/>
      <c r="F30" s="293" t="s">
        <v>68</v>
      </c>
      <c r="G30" s="325" t="s">
        <v>38</v>
      </c>
      <c r="H30" s="326"/>
      <c r="I30" s="327"/>
      <c r="J30" s="316" t="s">
        <v>35</v>
      </c>
      <c r="K30" s="317"/>
      <c r="L30" s="318"/>
      <c r="M30" s="316" t="s">
        <v>72</v>
      </c>
      <c r="N30" s="317"/>
      <c r="O30" s="318"/>
      <c r="P30" s="134" t="s">
        <v>8</v>
      </c>
      <c r="S30" s="121"/>
      <c r="AA30" s="250" t="s">
        <v>100</v>
      </c>
      <c r="AB30" s="251"/>
      <c r="AC30" s="252"/>
      <c r="AE30" s="40"/>
    </row>
    <row r="31" spans="2:31" ht="12.75" customHeight="1" thickBot="1">
      <c r="B31" s="37"/>
      <c r="C31" s="294"/>
      <c r="D31" s="289"/>
      <c r="E31" s="290"/>
      <c r="F31" s="294"/>
      <c r="G31" s="150" t="s">
        <v>39</v>
      </c>
      <c r="H31" s="149" t="s">
        <v>40</v>
      </c>
      <c r="I31" s="151" t="s">
        <v>41</v>
      </c>
      <c r="J31" s="150" t="s">
        <v>10</v>
      </c>
      <c r="K31" s="149" t="s">
        <v>11</v>
      </c>
      <c r="L31" s="151" t="s">
        <v>12</v>
      </c>
      <c r="M31" s="150" t="s">
        <v>10</v>
      </c>
      <c r="N31" s="149" t="s">
        <v>11</v>
      </c>
      <c r="O31" s="151" t="s">
        <v>12</v>
      </c>
      <c r="P31" s="152" t="s">
        <v>12</v>
      </c>
      <c r="S31" s="121"/>
      <c r="AA31" s="253"/>
      <c r="AB31" s="254"/>
      <c r="AC31" s="255"/>
      <c r="AE31" s="40"/>
    </row>
    <row r="32" spans="2:31" ht="12.75" customHeight="1">
      <c r="B32" s="271" t="s">
        <v>100</v>
      </c>
      <c r="C32" s="153">
        <v>10.166666666666666</v>
      </c>
      <c r="D32" s="283" t="s">
        <v>91</v>
      </c>
      <c r="E32" s="284"/>
      <c r="F32" s="154">
        <v>22.8</v>
      </c>
      <c r="G32" s="313" t="s">
        <v>67</v>
      </c>
      <c r="H32" s="314"/>
      <c r="I32" s="315"/>
      <c r="J32" s="155">
        <v>3.294</v>
      </c>
      <c r="K32" s="156">
        <v>302.56</v>
      </c>
      <c r="L32" s="157">
        <f aca="true" t="shared" si="11" ref="L32:L38">J32*K32/1000</f>
        <v>0.9966326400000001</v>
      </c>
      <c r="M32" s="155">
        <v>11.99016</v>
      </c>
      <c r="N32" s="156">
        <v>29.28</v>
      </c>
      <c r="O32" s="157">
        <f aca="true" t="shared" si="12" ref="O32:O38">M32*N32/1000</f>
        <v>0.3510718848</v>
      </c>
      <c r="P32" s="158">
        <f aca="true" t="shared" si="13" ref="P32:P38">L32+O32</f>
        <v>1.3477045248000001</v>
      </c>
      <c r="Q32" s="328" t="s">
        <v>81</v>
      </c>
      <c r="R32" s="329"/>
      <c r="S32" s="121"/>
      <c r="AA32" s="256">
        <f>P32</f>
        <v>1.3477045248000001</v>
      </c>
      <c r="AB32" s="251"/>
      <c r="AC32" s="252"/>
      <c r="AE32" s="74"/>
    </row>
    <row r="33" spans="2:31" ht="12.75" customHeight="1" thickBot="1">
      <c r="B33" s="271"/>
      <c r="C33" s="159">
        <v>10.166666666666666</v>
      </c>
      <c r="D33" s="264" t="s">
        <v>92</v>
      </c>
      <c r="E33" s="265"/>
      <c r="F33" s="160">
        <v>22.8</v>
      </c>
      <c r="G33" s="266" t="s">
        <v>67</v>
      </c>
      <c r="H33" s="267"/>
      <c r="I33" s="268"/>
      <c r="J33" s="161">
        <v>3.294</v>
      </c>
      <c r="K33" s="162">
        <v>302.56</v>
      </c>
      <c r="L33" s="163">
        <f t="shared" si="11"/>
        <v>0.9966326400000001</v>
      </c>
      <c r="M33" s="161">
        <v>11.99016</v>
      </c>
      <c r="N33" s="162">
        <v>195.2</v>
      </c>
      <c r="O33" s="163">
        <f t="shared" si="12"/>
        <v>2.340479232</v>
      </c>
      <c r="P33" s="164">
        <f t="shared" si="13"/>
        <v>3.337111872</v>
      </c>
      <c r="Q33" s="269" t="s">
        <v>81</v>
      </c>
      <c r="R33" s="270"/>
      <c r="S33" s="121"/>
      <c r="AA33" s="253"/>
      <c r="AB33" s="254"/>
      <c r="AC33" s="255"/>
      <c r="AE33" s="74"/>
    </row>
    <row r="34" spans="2:31" ht="12.75" customHeight="1">
      <c r="B34" s="271"/>
      <c r="C34" s="165">
        <v>0.16666666666666666</v>
      </c>
      <c r="D34" s="262" t="s">
        <v>92</v>
      </c>
      <c r="E34" s="263"/>
      <c r="F34" s="166">
        <v>22.8</v>
      </c>
      <c r="G34" s="167">
        <v>1</v>
      </c>
      <c r="H34" s="168">
        <v>1</v>
      </c>
      <c r="I34" s="169">
        <v>1</v>
      </c>
      <c r="J34" s="170">
        <v>3.294</v>
      </c>
      <c r="K34" s="171">
        <v>239.12</v>
      </c>
      <c r="L34" s="172">
        <f t="shared" si="11"/>
        <v>0.78766128</v>
      </c>
      <c r="M34" s="170">
        <v>11.99016</v>
      </c>
      <c r="N34" s="171">
        <v>195.2</v>
      </c>
      <c r="O34" s="172">
        <f t="shared" si="12"/>
        <v>2.340479232</v>
      </c>
      <c r="P34" s="173">
        <f t="shared" si="13"/>
        <v>3.128140512</v>
      </c>
      <c r="Q34" s="269" t="s">
        <v>0</v>
      </c>
      <c r="R34" s="270"/>
      <c r="S34" s="121"/>
      <c r="AA34" s="36" t="s">
        <v>104</v>
      </c>
      <c r="AE34" s="40"/>
    </row>
    <row r="35" spans="2:31" ht="12.75" customHeight="1">
      <c r="B35" s="271"/>
      <c r="C35" s="159">
        <v>0.16666666666666666</v>
      </c>
      <c r="D35" s="264" t="s">
        <v>92</v>
      </c>
      <c r="E35" s="265"/>
      <c r="F35" s="160">
        <v>22.8</v>
      </c>
      <c r="G35" s="167">
        <v>1</v>
      </c>
      <c r="H35" s="168">
        <v>0</v>
      </c>
      <c r="I35" s="169">
        <v>0</v>
      </c>
      <c r="J35" s="161">
        <v>3.294</v>
      </c>
      <c r="K35" s="162">
        <v>331.84</v>
      </c>
      <c r="L35" s="163">
        <f t="shared" si="11"/>
        <v>1.09308096</v>
      </c>
      <c r="M35" s="161">
        <v>11.97552</v>
      </c>
      <c r="N35" s="162">
        <v>195.2</v>
      </c>
      <c r="O35" s="163">
        <f t="shared" si="12"/>
        <v>2.337621504</v>
      </c>
      <c r="P35" s="164">
        <f t="shared" si="13"/>
        <v>3.430702464</v>
      </c>
      <c r="Q35" s="277" t="s">
        <v>1</v>
      </c>
      <c r="R35" s="278"/>
      <c r="S35" s="121"/>
      <c r="AE35" s="40"/>
    </row>
    <row r="36" spans="2:31" ht="12.75" customHeight="1">
      <c r="B36" s="271"/>
      <c r="C36" s="165">
        <v>0.16666666666666666</v>
      </c>
      <c r="D36" s="262" t="s">
        <v>92</v>
      </c>
      <c r="E36" s="263"/>
      <c r="F36" s="166">
        <v>22.7</v>
      </c>
      <c r="G36" s="167">
        <v>0</v>
      </c>
      <c r="H36" s="168">
        <v>1</v>
      </c>
      <c r="I36" s="169">
        <v>0</v>
      </c>
      <c r="J36" s="170">
        <v>3.294</v>
      </c>
      <c r="K36" s="171">
        <v>331.84</v>
      </c>
      <c r="L36" s="172">
        <f t="shared" si="11"/>
        <v>1.09308096</v>
      </c>
      <c r="M36" s="170">
        <v>11.97552</v>
      </c>
      <c r="N36" s="171">
        <v>195.2</v>
      </c>
      <c r="O36" s="172">
        <f t="shared" si="12"/>
        <v>2.337621504</v>
      </c>
      <c r="P36" s="173">
        <f t="shared" si="13"/>
        <v>3.430702464</v>
      </c>
      <c r="Q36" s="279" t="s">
        <v>2</v>
      </c>
      <c r="R36" s="280"/>
      <c r="S36" s="121"/>
      <c r="T36" s="128"/>
      <c r="U36" s="129"/>
      <c r="V36" s="129"/>
      <c r="W36" s="121"/>
      <c r="X36" s="128"/>
      <c r="Y36" s="129"/>
      <c r="Z36" s="129"/>
      <c r="AA36" s="121"/>
      <c r="AB36" s="128"/>
      <c r="AC36" s="129"/>
      <c r="AD36" s="129"/>
      <c r="AE36" s="40"/>
    </row>
    <row r="37" spans="2:31" ht="12.75" customHeight="1">
      <c r="B37" s="271"/>
      <c r="C37" s="159">
        <v>0.16666666666666666</v>
      </c>
      <c r="D37" s="264" t="s">
        <v>92</v>
      </c>
      <c r="E37" s="265"/>
      <c r="F37" s="160">
        <v>22.8</v>
      </c>
      <c r="G37" s="167">
        <v>0</v>
      </c>
      <c r="H37" s="168">
        <v>0</v>
      </c>
      <c r="I37" s="169">
        <v>1</v>
      </c>
      <c r="J37" s="161">
        <v>3.294</v>
      </c>
      <c r="K37" s="162">
        <v>331.84</v>
      </c>
      <c r="L37" s="163">
        <f t="shared" si="11"/>
        <v>1.09308096</v>
      </c>
      <c r="M37" s="161">
        <v>11.97552</v>
      </c>
      <c r="N37" s="162">
        <v>195.2</v>
      </c>
      <c r="O37" s="163">
        <f t="shared" si="12"/>
        <v>2.337621504</v>
      </c>
      <c r="P37" s="164">
        <f t="shared" si="13"/>
        <v>3.430702464</v>
      </c>
      <c r="Q37" s="260" t="s">
        <v>3</v>
      </c>
      <c r="R37" s="261"/>
      <c r="S37" s="121"/>
      <c r="T37" s="128"/>
      <c r="U37" s="129"/>
      <c r="V37" s="129"/>
      <c r="W37" s="121"/>
      <c r="X37" s="128"/>
      <c r="Y37" s="129"/>
      <c r="Z37" s="129"/>
      <c r="AA37" s="121"/>
      <c r="AB37" s="128"/>
      <c r="AC37" s="129"/>
      <c r="AD37" s="129"/>
      <c r="AE37" s="40"/>
    </row>
    <row r="38" spans="2:31" ht="12.75" customHeight="1" thickBot="1">
      <c r="B38" s="271"/>
      <c r="C38" s="174">
        <v>0.16666666666666666</v>
      </c>
      <c r="D38" s="275" t="s">
        <v>92</v>
      </c>
      <c r="E38" s="276"/>
      <c r="F38" s="175">
        <v>22.8</v>
      </c>
      <c r="G38" s="176">
        <v>0</v>
      </c>
      <c r="H38" s="177">
        <v>0</v>
      </c>
      <c r="I38" s="178">
        <v>0</v>
      </c>
      <c r="J38" s="179">
        <v>3.294</v>
      </c>
      <c r="K38" s="180">
        <v>356.24</v>
      </c>
      <c r="L38" s="181">
        <f t="shared" si="11"/>
        <v>1.1734545600000001</v>
      </c>
      <c r="M38" s="179">
        <v>11.97552</v>
      </c>
      <c r="N38" s="180">
        <v>195.2</v>
      </c>
      <c r="O38" s="181">
        <f t="shared" si="12"/>
        <v>2.337621504</v>
      </c>
      <c r="P38" s="182">
        <f t="shared" si="13"/>
        <v>3.511076064</v>
      </c>
      <c r="Q38" s="273" t="s">
        <v>7</v>
      </c>
      <c r="R38" s="274"/>
      <c r="S38" s="121"/>
      <c r="T38" s="128"/>
      <c r="U38" s="129"/>
      <c r="V38" s="129"/>
      <c r="W38" s="121"/>
      <c r="X38" s="128"/>
      <c r="Y38" s="129"/>
      <c r="Z38" s="129"/>
      <c r="AA38" s="121"/>
      <c r="AB38" s="128"/>
      <c r="AC38" s="129"/>
      <c r="AD38" s="129"/>
      <c r="AE38" s="40"/>
    </row>
    <row r="39" spans="2:31" ht="12.75" customHeight="1">
      <c r="B39" s="73"/>
      <c r="C39" s="259" t="s">
        <v>107</v>
      </c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121"/>
      <c r="T39" s="128"/>
      <c r="U39" s="129"/>
      <c r="V39" s="129"/>
      <c r="W39" s="121"/>
      <c r="X39" s="128"/>
      <c r="Y39" s="129"/>
      <c r="Z39" s="129"/>
      <c r="AA39" s="121"/>
      <c r="AB39" s="128"/>
      <c r="AC39" s="129"/>
      <c r="AD39" s="129"/>
      <c r="AE39" s="40"/>
    </row>
    <row r="40" spans="2:31" ht="12.75" customHeight="1">
      <c r="B40" s="73"/>
      <c r="P40" s="128"/>
      <c r="Q40" s="129"/>
      <c r="R40" s="129"/>
      <c r="S40" s="121"/>
      <c r="T40" s="128"/>
      <c r="U40" s="129"/>
      <c r="V40" s="129"/>
      <c r="W40" s="121"/>
      <c r="X40" s="128"/>
      <c r="Y40" s="129"/>
      <c r="Z40" s="129"/>
      <c r="AA40" s="121"/>
      <c r="AB40" s="128"/>
      <c r="AC40" s="129"/>
      <c r="AD40" s="129"/>
      <c r="AE40" s="40"/>
    </row>
    <row r="41" spans="2:43" ht="12.75" customHeight="1">
      <c r="B41" s="73"/>
      <c r="P41" s="128"/>
      <c r="Q41" s="129"/>
      <c r="R41" s="129"/>
      <c r="S41" s="121"/>
      <c r="T41" s="128"/>
      <c r="U41" s="129"/>
      <c r="V41" s="129"/>
      <c r="W41" s="121"/>
      <c r="X41" s="128"/>
      <c r="Y41" s="129"/>
      <c r="Z41" s="129"/>
      <c r="AA41" s="121"/>
      <c r="AB41" s="128"/>
      <c r="AC41" s="129"/>
      <c r="AD41" s="129"/>
      <c r="AE41" s="40"/>
      <c r="AO41" s="122"/>
      <c r="AP41" s="122"/>
      <c r="AQ41" s="122"/>
    </row>
    <row r="42" spans="2:43" ht="12.75" customHeight="1">
      <c r="B42" s="73"/>
      <c r="P42" s="128"/>
      <c r="Q42" s="129"/>
      <c r="R42" s="129"/>
      <c r="S42" s="121"/>
      <c r="T42" s="128"/>
      <c r="U42" s="129"/>
      <c r="V42" s="129"/>
      <c r="W42" s="121"/>
      <c r="X42" s="128"/>
      <c r="Y42" s="129"/>
      <c r="Z42" s="129"/>
      <c r="AA42" s="121"/>
      <c r="AB42" s="128"/>
      <c r="AC42" s="129"/>
      <c r="AD42" s="129"/>
      <c r="AE42" s="40"/>
      <c r="AO42" s="122"/>
      <c r="AP42" s="122"/>
      <c r="AQ42" s="122"/>
    </row>
    <row r="43" spans="2:43" ht="12.75" customHeight="1">
      <c r="B43" s="73"/>
      <c r="P43" s="128"/>
      <c r="Q43" s="129"/>
      <c r="R43" s="129"/>
      <c r="S43" s="121"/>
      <c r="T43" s="128"/>
      <c r="U43" s="129"/>
      <c r="V43" s="129"/>
      <c r="W43" s="121"/>
      <c r="X43" s="128"/>
      <c r="Y43" s="129"/>
      <c r="Z43" s="129"/>
      <c r="AA43" s="121"/>
      <c r="AB43" s="128"/>
      <c r="AC43" s="129"/>
      <c r="AD43" s="129"/>
      <c r="AE43" s="40"/>
      <c r="AO43" s="122"/>
      <c r="AP43" s="122"/>
      <c r="AQ43" s="122"/>
    </row>
    <row r="44" spans="2:43" ht="12.75" customHeight="1">
      <c r="B44" s="73"/>
      <c r="P44" s="128"/>
      <c r="Q44" s="129"/>
      <c r="R44" s="129"/>
      <c r="S44" s="121"/>
      <c r="T44" s="128"/>
      <c r="U44" s="129"/>
      <c r="V44" s="129"/>
      <c r="W44" s="121"/>
      <c r="X44" s="128"/>
      <c r="Y44" s="129"/>
      <c r="Z44" s="129"/>
      <c r="AA44" s="121"/>
      <c r="AB44" s="128"/>
      <c r="AC44" s="129"/>
      <c r="AD44" s="129"/>
      <c r="AE44" s="40"/>
      <c r="AO44" s="122"/>
      <c r="AP44" s="122"/>
      <c r="AQ44" s="122"/>
    </row>
    <row r="45" spans="2:43" ht="12.75" customHeight="1">
      <c r="B45" s="73"/>
      <c r="C45" s="121"/>
      <c r="D45" s="128"/>
      <c r="P45" s="128"/>
      <c r="Q45" s="129"/>
      <c r="R45" s="129"/>
      <c r="S45" s="121"/>
      <c r="T45" s="128"/>
      <c r="U45" s="129"/>
      <c r="V45" s="129"/>
      <c r="W45" s="121"/>
      <c r="X45" s="128"/>
      <c r="Y45" s="129"/>
      <c r="Z45" s="129"/>
      <c r="AA45" s="121"/>
      <c r="AB45" s="128"/>
      <c r="AC45" s="129"/>
      <c r="AD45" s="129"/>
      <c r="AE45" s="40"/>
      <c r="AO45" s="122"/>
      <c r="AP45" s="122"/>
      <c r="AQ45" s="122"/>
    </row>
    <row r="46" spans="2:43" ht="12.75" customHeight="1">
      <c r="B46" s="73"/>
      <c r="C46" s="121"/>
      <c r="D46" s="128"/>
      <c r="E46" s="129"/>
      <c r="F46" s="129"/>
      <c r="G46" s="121"/>
      <c r="H46" s="128"/>
      <c r="I46" s="129"/>
      <c r="J46" s="129"/>
      <c r="K46" s="121"/>
      <c r="L46" s="128"/>
      <c r="M46" s="129"/>
      <c r="N46" s="129"/>
      <c r="O46" s="121"/>
      <c r="P46" s="128"/>
      <c r="Q46" s="129"/>
      <c r="R46" s="129"/>
      <c r="S46" s="121"/>
      <c r="T46" s="128"/>
      <c r="U46" s="129"/>
      <c r="V46" s="129"/>
      <c r="W46" s="121"/>
      <c r="X46" s="128"/>
      <c r="Y46" s="129"/>
      <c r="Z46" s="129"/>
      <c r="AA46" s="121"/>
      <c r="AB46" s="128"/>
      <c r="AC46" s="129"/>
      <c r="AD46" s="129"/>
      <c r="AE46" s="40"/>
      <c r="AO46" s="122"/>
      <c r="AP46" s="122"/>
      <c r="AQ46" s="122"/>
    </row>
    <row r="47" spans="2:43" ht="12.75" customHeight="1">
      <c r="B47" s="73"/>
      <c r="C47" s="121"/>
      <c r="D47" s="128"/>
      <c r="E47" s="129"/>
      <c r="F47" s="129"/>
      <c r="G47" s="121"/>
      <c r="H47" s="128"/>
      <c r="I47" s="129"/>
      <c r="J47" s="129"/>
      <c r="K47" s="121"/>
      <c r="L47" s="128"/>
      <c r="M47" s="129"/>
      <c r="N47" s="129"/>
      <c r="O47" s="121"/>
      <c r="P47" s="128"/>
      <c r="Q47" s="129"/>
      <c r="R47" s="129"/>
      <c r="S47" s="121"/>
      <c r="T47" s="128"/>
      <c r="U47" s="129"/>
      <c r="V47" s="129"/>
      <c r="W47" s="121"/>
      <c r="X47" s="128"/>
      <c r="Y47" s="129"/>
      <c r="Z47" s="129"/>
      <c r="AA47" s="121"/>
      <c r="AB47" s="128"/>
      <c r="AC47" s="129"/>
      <c r="AD47" s="129"/>
      <c r="AE47" s="40"/>
      <c r="AO47" s="122"/>
      <c r="AP47" s="122"/>
      <c r="AQ47" s="122"/>
    </row>
    <row r="48" spans="2:43" ht="12.75" customHeight="1">
      <c r="B48" s="73"/>
      <c r="C48" s="121"/>
      <c r="D48" s="128"/>
      <c r="E48" s="129"/>
      <c r="F48" s="129"/>
      <c r="G48" s="121"/>
      <c r="H48" s="128"/>
      <c r="I48" s="129"/>
      <c r="J48" s="129"/>
      <c r="K48" s="121"/>
      <c r="L48" s="128"/>
      <c r="M48" s="129"/>
      <c r="N48" s="129"/>
      <c r="O48" s="121"/>
      <c r="P48" s="128"/>
      <c r="Q48" s="129"/>
      <c r="R48" s="129"/>
      <c r="S48" s="121"/>
      <c r="T48" s="128"/>
      <c r="AC48" s="129"/>
      <c r="AD48" s="129"/>
      <c r="AE48" s="40"/>
      <c r="AO48" s="122"/>
      <c r="AP48" s="122"/>
      <c r="AQ48" s="122"/>
    </row>
    <row r="49" spans="2:43" ht="12.75" customHeight="1">
      <c r="B49" s="73"/>
      <c r="C49" s="121"/>
      <c r="D49" s="128"/>
      <c r="E49" s="129"/>
      <c r="F49" s="129"/>
      <c r="G49" s="121"/>
      <c r="H49" s="128"/>
      <c r="I49" s="129"/>
      <c r="J49" s="129"/>
      <c r="K49" s="121"/>
      <c r="L49" s="128"/>
      <c r="M49" s="129"/>
      <c r="N49" s="129"/>
      <c r="O49" s="121"/>
      <c r="P49" s="128"/>
      <c r="Q49" s="129"/>
      <c r="R49" s="129"/>
      <c r="S49" s="121"/>
      <c r="T49" s="128"/>
      <c r="AC49" s="129"/>
      <c r="AD49" s="129"/>
      <c r="AE49" s="40"/>
      <c r="AO49" s="122"/>
      <c r="AP49" s="122"/>
      <c r="AQ49" s="122"/>
    </row>
    <row r="50" spans="2:43" ht="12.75" customHeight="1">
      <c r="B50" s="73"/>
      <c r="C50" s="121"/>
      <c r="D50" s="128"/>
      <c r="E50" s="129"/>
      <c r="F50" s="129"/>
      <c r="G50" s="121"/>
      <c r="H50" s="128"/>
      <c r="I50" s="129"/>
      <c r="J50" s="129"/>
      <c r="K50" s="121"/>
      <c r="L50" s="128"/>
      <c r="M50" s="129"/>
      <c r="N50" s="129"/>
      <c r="O50" s="121"/>
      <c r="P50" s="128"/>
      <c r="Q50" s="129"/>
      <c r="R50" s="129"/>
      <c r="S50" s="121"/>
      <c r="T50" s="128"/>
      <c r="AC50" s="129"/>
      <c r="AD50" s="129"/>
      <c r="AE50" s="40"/>
      <c r="AO50" s="122"/>
      <c r="AP50" s="122"/>
      <c r="AQ50" s="122"/>
    </row>
    <row r="51" spans="2:43" ht="12.75" customHeight="1">
      <c r="B51" s="73"/>
      <c r="C51" s="121"/>
      <c r="D51" s="128"/>
      <c r="E51" s="129"/>
      <c r="F51" s="129"/>
      <c r="G51" s="121"/>
      <c r="H51" s="128"/>
      <c r="I51" s="129"/>
      <c r="J51" s="129"/>
      <c r="K51" s="121"/>
      <c r="L51" s="128"/>
      <c r="M51" s="129"/>
      <c r="N51" s="129"/>
      <c r="O51" s="121"/>
      <c r="P51" s="128"/>
      <c r="Q51" s="129"/>
      <c r="R51" s="129"/>
      <c r="S51" s="121"/>
      <c r="T51" s="128"/>
      <c r="AC51" s="129"/>
      <c r="AD51" s="129"/>
      <c r="AE51" s="40"/>
      <c r="AO51" s="122"/>
      <c r="AP51" s="122"/>
      <c r="AQ51" s="122"/>
    </row>
    <row r="52" spans="2:43" ht="12.75" customHeight="1">
      <c r="B52" s="73"/>
      <c r="C52" s="121"/>
      <c r="D52" s="128"/>
      <c r="E52" s="129"/>
      <c r="F52" s="129"/>
      <c r="G52" s="121"/>
      <c r="H52" s="128"/>
      <c r="I52" s="129"/>
      <c r="J52" s="129"/>
      <c r="K52" s="121"/>
      <c r="L52" s="128"/>
      <c r="M52" s="129"/>
      <c r="N52" s="129"/>
      <c r="O52" s="39"/>
      <c r="P52" s="39"/>
      <c r="Q52" s="55"/>
      <c r="AC52" s="39"/>
      <c r="AD52" s="39"/>
      <c r="AE52" s="40"/>
      <c r="AO52" s="122"/>
      <c r="AP52" s="122"/>
      <c r="AQ52" s="122"/>
    </row>
    <row r="53" spans="2:43" ht="12.75" customHeight="1">
      <c r="B53" s="73"/>
      <c r="C53" s="121"/>
      <c r="D53" s="128"/>
      <c r="E53" s="129"/>
      <c r="F53" s="129"/>
      <c r="G53" s="121"/>
      <c r="H53" s="128"/>
      <c r="I53" s="129"/>
      <c r="J53" s="129"/>
      <c r="K53" s="121"/>
      <c r="L53" s="128"/>
      <c r="M53" s="129"/>
      <c r="N53" s="129"/>
      <c r="O53" s="39"/>
      <c r="P53" s="39"/>
      <c r="Q53" s="55"/>
      <c r="AC53" s="39"/>
      <c r="AD53" s="39"/>
      <c r="AE53" s="40"/>
      <c r="AO53" s="122"/>
      <c r="AP53" s="122"/>
      <c r="AQ53" s="122"/>
    </row>
    <row r="54" spans="2:43" ht="12.75" customHeight="1">
      <c r="B54" s="73"/>
      <c r="C54" s="121"/>
      <c r="D54" s="128"/>
      <c r="E54" s="129"/>
      <c r="F54" s="129"/>
      <c r="G54" s="121"/>
      <c r="H54" s="128"/>
      <c r="I54" s="129"/>
      <c r="J54" s="129"/>
      <c r="K54" s="121"/>
      <c r="L54" s="128"/>
      <c r="M54" s="129"/>
      <c r="N54" s="129"/>
      <c r="O54" s="39"/>
      <c r="P54" s="39"/>
      <c r="Q54" s="55"/>
      <c r="AC54" s="39"/>
      <c r="AD54" s="39"/>
      <c r="AE54" s="40"/>
      <c r="AO54" s="122"/>
      <c r="AP54" s="122"/>
      <c r="AQ54" s="122"/>
    </row>
    <row r="55" spans="2:43" ht="12.75" customHeight="1">
      <c r="B55" s="73"/>
      <c r="C55" s="121"/>
      <c r="D55" s="128"/>
      <c r="E55" s="129"/>
      <c r="F55" s="129"/>
      <c r="G55" s="121"/>
      <c r="H55" s="128"/>
      <c r="I55" s="129"/>
      <c r="J55" s="129"/>
      <c r="K55" s="121"/>
      <c r="L55" s="128"/>
      <c r="M55" s="129"/>
      <c r="N55" s="129"/>
      <c r="O55" s="39"/>
      <c r="P55" s="39"/>
      <c r="Q55" s="55"/>
      <c r="AC55" s="39"/>
      <c r="AD55" s="39"/>
      <c r="AE55" s="40"/>
      <c r="AO55" s="122"/>
      <c r="AP55" s="122"/>
      <c r="AQ55" s="122"/>
    </row>
    <row r="56" spans="2:43" ht="12.75" customHeight="1">
      <c r="B56" s="73"/>
      <c r="C56" s="121"/>
      <c r="D56" s="128"/>
      <c r="E56" s="129"/>
      <c r="F56" s="129"/>
      <c r="G56" s="121"/>
      <c r="H56" s="128"/>
      <c r="I56" s="129"/>
      <c r="J56" s="129"/>
      <c r="K56" s="121"/>
      <c r="L56" s="128"/>
      <c r="M56" s="129"/>
      <c r="N56" s="129"/>
      <c r="O56" s="39"/>
      <c r="P56" s="39"/>
      <c r="Q56" s="55"/>
      <c r="AC56" s="39"/>
      <c r="AD56" s="39"/>
      <c r="AE56" s="40"/>
      <c r="AO56" s="122"/>
      <c r="AP56" s="122"/>
      <c r="AQ56" s="122"/>
    </row>
    <row r="57" spans="2:43" ht="12.75" customHeight="1">
      <c r="B57" s="73"/>
      <c r="C57" s="121"/>
      <c r="D57" s="128"/>
      <c r="E57" s="129"/>
      <c r="F57" s="129"/>
      <c r="G57" s="121"/>
      <c r="H57" s="128"/>
      <c r="I57" s="129"/>
      <c r="J57" s="129"/>
      <c r="K57" s="121"/>
      <c r="L57" s="128"/>
      <c r="M57" s="129"/>
      <c r="N57" s="129"/>
      <c r="O57" s="39"/>
      <c r="P57" s="39"/>
      <c r="Q57" s="55"/>
      <c r="AC57" s="39"/>
      <c r="AD57" s="39"/>
      <c r="AE57" s="40"/>
      <c r="AO57" s="122"/>
      <c r="AP57" s="122"/>
      <c r="AQ57" s="122"/>
    </row>
    <row r="58" spans="2:43" ht="12.75" customHeight="1">
      <c r="B58" s="73"/>
      <c r="C58" s="121"/>
      <c r="D58" s="128"/>
      <c r="E58" s="129"/>
      <c r="F58" s="129"/>
      <c r="G58" s="121"/>
      <c r="H58" s="128"/>
      <c r="I58" s="129"/>
      <c r="J58" s="129"/>
      <c r="K58" s="121"/>
      <c r="L58" s="128"/>
      <c r="M58" s="129"/>
      <c r="N58" s="129"/>
      <c r="O58" s="39"/>
      <c r="P58" s="39"/>
      <c r="Q58" s="55"/>
      <c r="AC58" s="39"/>
      <c r="AD58" s="39"/>
      <c r="AE58" s="40"/>
      <c r="AO58" s="122"/>
      <c r="AP58" s="122"/>
      <c r="AQ58" s="122"/>
    </row>
    <row r="59" spans="2:43" ht="12.75" customHeight="1">
      <c r="B59" s="73"/>
      <c r="C59" s="121"/>
      <c r="D59" s="128"/>
      <c r="E59" s="129"/>
      <c r="F59" s="129"/>
      <c r="G59" s="121"/>
      <c r="H59" s="128"/>
      <c r="I59" s="129"/>
      <c r="J59" s="129"/>
      <c r="K59" s="121"/>
      <c r="L59" s="128"/>
      <c r="M59" s="129"/>
      <c r="N59" s="129"/>
      <c r="O59" s="39"/>
      <c r="P59" s="39"/>
      <c r="Q59" s="55"/>
      <c r="AC59" s="39"/>
      <c r="AD59" s="39"/>
      <c r="AE59" s="40"/>
      <c r="AO59" s="122"/>
      <c r="AP59" s="122"/>
      <c r="AQ59" s="122"/>
    </row>
    <row r="60" spans="2:43" ht="12.75" customHeight="1">
      <c r="B60" s="73"/>
      <c r="C60" s="121"/>
      <c r="D60" s="128"/>
      <c r="E60" s="129"/>
      <c r="F60" s="129"/>
      <c r="G60" s="121"/>
      <c r="H60" s="128"/>
      <c r="I60" s="129"/>
      <c r="J60" s="129"/>
      <c r="K60" s="121"/>
      <c r="L60" s="128"/>
      <c r="M60" s="129"/>
      <c r="N60" s="129"/>
      <c r="O60" s="39"/>
      <c r="P60" s="39"/>
      <c r="Q60" s="55"/>
      <c r="AC60" s="39"/>
      <c r="AD60" s="39"/>
      <c r="AE60" s="40"/>
      <c r="AO60" s="122"/>
      <c r="AP60" s="122"/>
      <c r="AQ60" s="122"/>
    </row>
    <row r="61" spans="2:43" ht="12.75" customHeight="1">
      <c r="B61" s="73"/>
      <c r="C61" s="121"/>
      <c r="D61" s="128"/>
      <c r="E61" s="129"/>
      <c r="F61" s="129"/>
      <c r="G61" s="121"/>
      <c r="H61" s="128"/>
      <c r="I61" s="129"/>
      <c r="J61" s="129"/>
      <c r="K61" s="121"/>
      <c r="L61" s="128"/>
      <c r="M61" s="129"/>
      <c r="N61" s="129"/>
      <c r="O61" s="39"/>
      <c r="P61" s="39"/>
      <c r="Q61" s="55"/>
      <c r="AC61" s="39"/>
      <c r="AD61" s="39"/>
      <c r="AE61" s="40"/>
      <c r="AO61" s="122"/>
      <c r="AP61" s="122"/>
      <c r="AQ61" s="122"/>
    </row>
    <row r="62" spans="2:43" ht="12.75" customHeight="1">
      <c r="B62" s="73"/>
      <c r="C62" s="121"/>
      <c r="D62" s="272" t="s">
        <v>101</v>
      </c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R62" s="272" t="s">
        <v>102</v>
      </c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39"/>
      <c r="AD62" s="39"/>
      <c r="AE62" s="40"/>
      <c r="AO62" s="122"/>
      <c r="AP62" s="122"/>
      <c r="AQ62" s="122"/>
    </row>
    <row r="63" spans="2:43" ht="12.75" customHeight="1">
      <c r="B63" s="73"/>
      <c r="C63" s="121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39"/>
      <c r="AD63" s="39"/>
      <c r="AE63" s="40"/>
      <c r="AO63" s="122"/>
      <c r="AP63" s="122"/>
      <c r="AQ63" s="122"/>
    </row>
    <row r="64" spans="2:43" ht="12.75" customHeight="1">
      <c r="B64" s="73"/>
      <c r="C64" s="121"/>
      <c r="D64" s="128"/>
      <c r="E64" s="129"/>
      <c r="F64" s="129"/>
      <c r="G64" s="121"/>
      <c r="H64" s="128"/>
      <c r="I64" s="129"/>
      <c r="J64" s="129"/>
      <c r="K64" s="121"/>
      <c r="L64" s="128"/>
      <c r="M64" s="129"/>
      <c r="N64" s="129"/>
      <c r="AC64" s="39"/>
      <c r="AD64" s="39"/>
      <c r="AE64" s="40"/>
      <c r="AO64" s="122"/>
      <c r="AP64" s="122"/>
      <c r="AQ64" s="122"/>
    </row>
    <row r="65" spans="2:43" ht="12.75" customHeight="1">
      <c r="B65" s="73"/>
      <c r="C65" s="121"/>
      <c r="D65" s="128"/>
      <c r="E65" s="129"/>
      <c r="F65" s="129"/>
      <c r="G65" s="121"/>
      <c r="H65" s="128"/>
      <c r="I65" s="129"/>
      <c r="J65" s="129"/>
      <c r="K65" s="121"/>
      <c r="L65" s="128"/>
      <c r="M65" s="129"/>
      <c r="N65" s="129"/>
      <c r="AC65" s="39"/>
      <c r="AD65" s="39"/>
      <c r="AE65" s="40"/>
      <c r="AO65" s="122"/>
      <c r="AP65" s="122"/>
      <c r="AQ65" s="122"/>
    </row>
    <row r="66" spans="2:43" ht="12.75" customHeight="1" thickBot="1">
      <c r="B66" s="330" t="s">
        <v>110</v>
      </c>
      <c r="C66" s="331"/>
      <c r="D66" s="331"/>
      <c r="E66" s="331"/>
      <c r="F66" s="331"/>
      <c r="G66" s="331"/>
      <c r="H66" s="331"/>
      <c r="I66" s="331"/>
      <c r="J66" s="331"/>
      <c r="K66" s="331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2"/>
      <c r="AO66" s="122"/>
      <c r="AP66" s="122"/>
      <c r="AQ66" s="122"/>
    </row>
    <row r="67" spans="16:43" ht="12.75" customHeight="1">
      <c r="P67" s="39"/>
      <c r="AO67" s="122"/>
      <c r="AP67" s="122"/>
      <c r="AQ67" s="122"/>
    </row>
    <row r="68" spans="41:43" ht="12.75" customHeight="1">
      <c r="AO68" s="122"/>
      <c r="AP68" s="122"/>
      <c r="AQ68" s="122"/>
    </row>
    <row r="69" spans="41:43" ht="12.75" customHeight="1">
      <c r="AO69" s="122"/>
      <c r="AP69" s="122"/>
      <c r="AQ69" s="122"/>
    </row>
    <row r="70" spans="41:43" ht="12.75" customHeight="1">
      <c r="AO70" s="122"/>
      <c r="AP70" s="122"/>
      <c r="AQ70" s="122"/>
    </row>
    <row r="71" spans="41:43" ht="12.75" customHeight="1">
      <c r="AO71" s="122"/>
      <c r="AP71" s="122"/>
      <c r="AQ71" s="122"/>
    </row>
    <row r="72" spans="41:43" ht="12.75" customHeight="1">
      <c r="AO72" s="122"/>
      <c r="AP72" s="122"/>
      <c r="AQ72" s="122"/>
    </row>
    <row r="73" spans="41:43" ht="12.75" customHeight="1">
      <c r="AO73" s="122"/>
      <c r="AP73" s="122"/>
      <c r="AQ73" s="122"/>
    </row>
    <row r="74" spans="41:43" ht="12.75" customHeight="1">
      <c r="AO74" s="122"/>
      <c r="AP74" s="122"/>
      <c r="AQ74" s="122"/>
    </row>
    <row r="75" spans="41:43" ht="12.75" customHeight="1">
      <c r="AO75" s="122"/>
      <c r="AP75" s="122"/>
      <c r="AQ75" s="122"/>
    </row>
    <row r="76" spans="41:43" ht="12.75" customHeight="1">
      <c r="AO76" s="122"/>
      <c r="AP76" s="122"/>
      <c r="AQ76" s="122"/>
    </row>
    <row r="77" spans="41:43" ht="12.75" customHeight="1">
      <c r="AO77" s="122"/>
      <c r="AP77" s="122"/>
      <c r="AQ77" s="122"/>
    </row>
    <row r="78" spans="41:43" ht="12.75" customHeight="1">
      <c r="AO78" s="122"/>
      <c r="AP78" s="122"/>
      <c r="AQ78" s="122"/>
    </row>
    <row r="79" spans="41:43" ht="12.75" customHeight="1">
      <c r="AO79" s="122"/>
      <c r="AP79" s="122"/>
      <c r="AQ79" s="122"/>
    </row>
    <row r="80" spans="41:43" ht="12.75" customHeight="1">
      <c r="AO80" s="122"/>
      <c r="AP80" s="122"/>
      <c r="AQ80" s="122"/>
    </row>
    <row r="81" spans="41:43" ht="12.75" customHeight="1">
      <c r="AO81" s="122"/>
      <c r="AP81" s="122"/>
      <c r="AQ81" s="122"/>
    </row>
    <row r="82" spans="41:43" ht="12.75" customHeight="1">
      <c r="AO82" s="122"/>
      <c r="AP82" s="122"/>
      <c r="AQ82" s="122"/>
    </row>
    <row r="83" spans="41:43" ht="12.75" customHeight="1">
      <c r="AO83" s="122"/>
      <c r="AP83" s="122"/>
      <c r="AQ83" s="122"/>
    </row>
    <row r="84" spans="41:43" ht="12.75" customHeight="1">
      <c r="AO84" s="122"/>
      <c r="AP84" s="122"/>
      <c r="AQ84" s="122"/>
    </row>
    <row r="85" spans="41:43" ht="12.75" customHeight="1">
      <c r="AO85" s="122"/>
      <c r="AP85" s="122"/>
      <c r="AQ85" s="122"/>
    </row>
    <row r="86" spans="41:43" ht="12.75" customHeight="1">
      <c r="AO86" s="122"/>
      <c r="AP86" s="122"/>
      <c r="AQ86" s="122"/>
    </row>
    <row r="87" spans="41:43" ht="12.75" customHeight="1">
      <c r="AO87" s="122"/>
      <c r="AP87" s="122"/>
      <c r="AQ87" s="122"/>
    </row>
    <row r="88" spans="41:43" ht="12.75" customHeight="1">
      <c r="AO88" s="122"/>
      <c r="AP88" s="122"/>
      <c r="AQ88" s="122"/>
    </row>
    <row r="89" spans="41:43" ht="12.75" customHeight="1">
      <c r="AO89" s="122"/>
      <c r="AP89" s="122"/>
      <c r="AQ89" s="122"/>
    </row>
    <row r="90" spans="41:43" ht="12.75" customHeight="1">
      <c r="AO90" s="122"/>
      <c r="AP90" s="122"/>
      <c r="AQ90" s="122"/>
    </row>
    <row r="91" spans="41:43" ht="12.75" customHeight="1">
      <c r="AO91" s="122"/>
      <c r="AP91" s="122"/>
      <c r="AQ91" s="122"/>
    </row>
    <row r="92" spans="41:43" ht="12.75" customHeight="1">
      <c r="AO92" s="122"/>
      <c r="AP92" s="122"/>
      <c r="AQ92" s="122"/>
    </row>
    <row r="93" spans="41:43" ht="12.75" customHeight="1">
      <c r="AO93" s="122"/>
      <c r="AP93" s="122"/>
      <c r="AQ93" s="122"/>
    </row>
    <row r="94" spans="41:43" ht="12.75" customHeight="1">
      <c r="AO94" s="122"/>
      <c r="AP94" s="122"/>
      <c r="AQ94" s="122"/>
    </row>
    <row r="95" spans="41:43" ht="12.75" customHeight="1">
      <c r="AO95" s="122"/>
      <c r="AP95" s="122"/>
      <c r="AQ95" s="122"/>
    </row>
    <row r="96" spans="41:43" ht="12.75" customHeight="1">
      <c r="AO96" s="122"/>
      <c r="AP96" s="122"/>
      <c r="AQ96" s="122"/>
    </row>
    <row r="97" spans="41:43" ht="12.75" customHeight="1">
      <c r="AO97" s="122"/>
      <c r="AP97" s="122"/>
      <c r="AQ97" s="122"/>
    </row>
    <row r="98" spans="41:43" ht="12.75" customHeight="1">
      <c r="AO98" s="122"/>
      <c r="AP98" s="122"/>
      <c r="AQ98" s="122"/>
    </row>
    <row r="99" spans="41:43" ht="12.75" customHeight="1">
      <c r="AO99" s="122"/>
      <c r="AP99" s="122"/>
      <c r="AQ99" s="122"/>
    </row>
    <row r="100" spans="41:43" ht="12.75" customHeight="1">
      <c r="AO100" s="122"/>
      <c r="AP100" s="122"/>
      <c r="AQ100" s="122"/>
    </row>
    <row r="101" spans="41:43" ht="12.75" customHeight="1">
      <c r="AO101" s="122"/>
      <c r="AP101" s="122"/>
      <c r="AQ101" s="122"/>
    </row>
    <row r="102" spans="41:43" ht="12.75" customHeight="1">
      <c r="AO102" s="122"/>
      <c r="AP102" s="122"/>
      <c r="AQ102" s="122"/>
    </row>
    <row r="103" spans="41:43" ht="12.75" customHeight="1">
      <c r="AO103" s="122"/>
      <c r="AP103" s="122"/>
      <c r="AQ103" s="122"/>
    </row>
    <row r="104" spans="41:43" ht="12.75" customHeight="1">
      <c r="AO104" s="122"/>
      <c r="AP104" s="122"/>
      <c r="AQ104" s="122"/>
    </row>
    <row r="105" spans="41:43" ht="12.75" customHeight="1">
      <c r="AO105" s="122"/>
      <c r="AP105" s="122"/>
      <c r="AQ105" s="122"/>
    </row>
    <row r="106" spans="41:43" ht="12.75" customHeight="1">
      <c r="AO106" s="122"/>
      <c r="AP106" s="122"/>
      <c r="AQ106" s="122"/>
    </row>
    <row r="107" spans="41:43" ht="12.75" customHeight="1">
      <c r="AO107" s="122"/>
      <c r="AP107" s="122"/>
      <c r="AQ107" s="122"/>
    </row>
    <row r="108" spans="41:43" ht="12.75" customHeight="1">
      <c r="AO108" s="122"/>
      <c r="AP108" s="122"/>
      <c r="AQ108" s="122"/>
    </row>
    <row r="109" spans="41:43" ht="12.75" customHeight="1">
      <c r="AO109" s="122"/>
      <c r="AP109" s="122"/>
      <c r="AQ109" s="122"/>
    </row>
    <row r="110" spans="41:43" ht="12.75" customHeight="1">
      <c r="AO110" s="122"/>
      <c r="AP110" s="122"/>
      <c r="AQ110" s="122"/>
    </row>
    <row r="111" spans="41:43" ht="12.75" customHeight="1">
      <c r="AO111" s="122"/>
      <c r="AP111" s="122"/>
      <c r="AQ111" s="122"/>
    </row>
    <row r="112" spans="41:43" ht="12.75" customHeight="1">
      <c r="AO112" s="122"/>
      <c r="AP112" s="122"/>
      <c r="AQ112" s="122"/>
    </row>
    <row r="113" spans="41:43" ht="12.75" customHeight="1">
      <c r="AO113" s="122"/>
      <c r="AP113" s="122"/>
      <c r="AQ113" s="122"/>
    </row>
    <row r="114" spans="41:43" ht="12.75" customHeight="1">
      <c r="AO114" s="122"/>
      <c r="AP114" s="122"/>
      <c r="AQ114" s="122"/>
    </row>
    <row r="115" spans="41:43" ht="12.75" customHeight="1">
      <c r="AO115" s="122"/>
      <c r="AP115" s="122"/>
      <c r="AQ115" s="122"/>
    </row>
    <row r="116" spans="41:43" ht="12.75" customHeight="1">
      <c r="AO116" s="122"/>
      <c r="AP116" s="122"/>
      <c r="AQ116" s="122"/>
    </row>
    <row r="117" spans="41:43" ht="12.75" customHeight="1">
      <c r="AO117" s="122"/>
      <c r="AP117" s="122"/>
      <c r="AQ117" s="122"/>
    </row>
    <row r="118" spans="41:43" ht="12.75" customHeight="1">
      <c r="AO118" s="122"/>
      <c r="AP118" s="122"/>
      <c r="AQ118" s="122"/>
    </row>
    <row r="119" spans="41:43" ht="12.75" customHeight="1">
      <c r="AO119" s="122"/>
      <c r="AP119" s="122"/>
      <c r="AQ119" s="122"/>
    </row>
    <row r="120" spans="41:43" ht="12.75" customHeight="1">
      <c r="AO120" s="122"/>
      <c r="AP120" s="122"/>
      <c r="AQ120" s="122"/>
    </row>
    <row r="121" spans="41:43" ht="12.75" customHeight="1">
      <c r="AO121" s="122"/>
      <c r="AP121" s="122"/>
      <c r="AQ121" s="122"/>
    </row>
    <row r="122" spans="41:43" ht="12.75" customHeight="1">
      <c r="AO122" s="122"/>
      <c r="AP122" s="122"/>
      <c r="AQ122" s="122"/>
    </row>
    <row r="123" spans="41:43" ht="12.75" customHeight="1">
      <c r="AO123" s="122"/>
      <c r="AP123" s="122"/>
      <c r="AQ123" s="122"/>
    </row>
    <row r="124" spans="41:43" ht="12.75" customHeight="1">
      <c r="AO124" s="122"/>
      <c r="AP124" s="122"/>
      <c r="AQ124" s="122"/>
    </row>
    <row r="125" spans="41:43" ht="12.75" customHeight="1">
      <c r="AO125" s="122"/>
      <c r="AP125" s="122"/>
      <c r="AQ125" s="122"/>
    </row>
    <row r="126" spans="41:43" ht="12.75" customHeight="1">
      <c r="AO126" s="122"/>
      <c r="AP126" s="122"/>
      <c r="AQ126" s="122"/>
    </row>
    <row r="127" spans="41:43" ht="12.75" customHeight="1">
      <c r="AO127" s="122"/>
      <c r="AP127" s="122"/>
      <c r="AQ127" s="122"/>
    </row>
    <row r="128" spans="41:43" ht="12.75" customHeight="1">
      <c r="AO128" s="122"/>
      <c r="AP128" s="122"/>
      <c r="AQ128" s="122"/>
    </row>
    <row r="129" spans="41:43" ht="12.75" customHeight="1">
      <c r="AO129" s="122"/>
      <c r="AP129" s="122"/>
      <c r="AQ129" s="122"/>
    </row>
    <row r="130" spans="41:43" ht="12.75" customHeight="1">
      <c r="AO130" s="122"/>
      <c r="AP130" s="122"/>
      <c r="AQ130" s="122"/>
    </row>
    <row r="131" spans="41:43" ht="12.75" customHeight="1">
      <c r="AO131" s="122"/>
      <c r="AP131" s="122"/>
      <c r="AQ131" s="122"/>
    </row>
    <row r="132" spans="41:43" ht="12.75" customHeight="1">
      <c r="AO132" s="122"/>
      <c r="AP132" s="122"/>
      <c r="AQ132" s="122"/>
    </row>
    <row r="133" spans="41:43" ht="12.75" customHeight="1">
      <c r="AO133" s="122"/>
      <c r="AP133" s="122"/>
      <c r="AQ133" s="122"/>
    </row>
    <row r="134" spans="41:43" ht="12.75" customHeight="1">
      <c r="AO134" s="122"/>
      <c r="AP134" s="122"/>
      <c r="AQ134" s="122"/>
    </row>
    <row r="135" spans="41:43" ht="12.75" customHeight="1">
      <c r="AO135" s="122"/>
      <c r="AP135" s="122"/>
      <c r="AQ135" s="122"/>
    </row>
    <row r="136" spans="41:43" ht="12.75" customHeight="1">
      <c r="AO136" s="122"/>
      <c r="AP136" s="122"/>
      <c r="AQ136" s="122"/>
    </row>
    <row r="137" spans="41:43" ht="12.75" customHeight="1">
      <c r="AO137" s="122"/>
      <c r="AP137" s="122"/>
      <c r="AQ137" s="122"/>
    </row>
    <row r="138" spans="41:43" ht="12.75" customHeight="1">
      <c r="AO138" s="122"/>
      <c r="AP138" s="122"/>
      <c r="AQ138" s="122"/>
    </row>
    <row r="139" spans="41:43" ht="12.75" customHeight="1">
      <c r="AO139" s="122"/>
      <c r="AP139" s="122"/>
      <c r="AQ139" s="122"/>
    </row>
    <row r="140" spans="41:43" ht="12.75" customHeight="1">
      <c r="AO140" s="122"/>
      <c r="AP140" s="122"/>
      <c r="AQ140" s="122"/>
    </row>
    <row r="141" spans="41:43" ht="12.75" customHeight="1">
      <c r="AO141" s="122"/>
      <c r="AP141" s="122"/>
      <c r="AQ141" s="122"/>
    </row>
    <row r="142" spans="41:43" ht="12.75" customHeight="1">
      <c r="AO142" s="122"/>
      <c r="AP142" s="122"/>
      <c r="AQ142" s="122"/>
    </row>
    <row r="143" spans="41:43" ht="12.75" customHeight="1">
      <c r="AO143" s="122"/>
      <c r="AP143" s="122"/>
      <c r="AQ143" s="122"/>
    </row>
    <row r="144" spans="41:43" ht="12.75" customHeight="1">
      <c r="AO144" s="122"/>
      <c r="AP144" s="122"/>
      <c r="AQ144" s="122"/>
    </row>
    <row r="145" spans="41:43" ht="12.75" customHeight="1">
      <c r="AO145" s="122"/>
      <c r="AP145" s="122"/>
      <c r="AQ145" s="122"/>
    </row>
    <row r="146" spans="41:43" ht="12.75" customHeight="1">
      <c r="AO146" s="122"/>
      <c r="AP146" s="122"/>
      <c r="AQ146" s="122"/>
    </row>
    <row r="147" spans="41:43" ht="12.75" customHeight="1">
      <c r="AO147" s="122"/>
      <c r="AP147" s="122"/>
      <c r="AQ147" s="122"/>
    </row>
    <row r="148" spans="41:43" ht="12.75" customHeight="1">
      <c r="AO148" s="122"/>
      <c r="AP148" s="122"/>
      <c r="AQ148" s="122"/>
    </row>
    <row r="149" spans="41:43" ht="12.75" customHeight="1">
      <c r="AO149" s="122"/>
      <c r="AP149" s="122"/>
      <c r="AQ149" s="122"/>
    </row>
    <row r="150" spans="41:43" ht="12.75" customHeight="1">
      <c r="AO150" s="122"/>
      <c r="AP150" s="122"/>
      <c r="AQ150" s="122"/>
    </row>
    <row r="151" spans="41:43" ht="12.75" customHeight="1">
      <c r="AO151" s="122"/>
      <c r="AP151" s="122"/>
      <c r="AQ151" s="122"/>
    </row>
    <row r="152" spans="41:43" ht="12.75" customHeight="1">
      <c r="AO152" s="122"/>
      <c r="AP152" s="122"/>
      <c r="AQ152" s="122"/>
    </row>
    <row r="153" spans="41:43" ht="12.75" customHeight="1">
      <c r="AO153" s="122"/>
      <c r="AP153" s="122"/>
      <c r="AQ153" s="122"/>
    </row>
    <row r="154" spans="41:43" ht="12.75" customHeight="1">
      <c r="AO154" s="122"/>
      <c r="AP154" s="122"/>
      <c r="AQ154" s="122"/>
    </row>
    <row r="155" spans="41:43" ht="12.75" customHeight="1">
      <c r="AO155" s="122"/>
      <c r="AP155" s="122"/>
      <c r="AQ155" s="122"/>
    </row>
    <row r="156" spans="41:43" ht="12.75" customHeight="1">
      <c r="AO156" s="122"/>
      <c r="AP156" s="122"/>
      <c r="AQ156" s="122"/>
    </row>
    <row r="157" spans="41:43" ht="12.75" customHeight="1">
      <c r="AO157" s="122"/>
      <c r="AP157" s="122"/>
      <c r="AQ157" s="122"/>
    </row>
    <row r="158" spans="41:43" ht="12.75" customHeight="1">
      <c r="AO158" s="122"/>
      <c r="AP158" s="122"/>
      <c r="AQ158" s="122"/>
    </row>
    <row r="159" spans="41:43" ht="12.75" customHeight="1">
      <c r="AO159" s="122"/>
      <c r="AP159" s="122"/>
      <c r="AQ159" s="122"/>
    </row>
    <row r="160" spans="41:43" ht="12.75" customHeight="1">
      <c r="AO160" s="122"/>
      <c r="AP160" s="122"/>
      <c r="AQ160" s="122"/>
    </row>
    <row r="161" spans="41:43" ht="12.75" customHeight="1">
      <c r="AO161" s="122"/>
      <c r="AP161" s="122"/>
      <c r="AQ161" s="122"/>
    </row>
    <row r="162" spans="41:43" ht="12.75" customHeight="1">
      <c r="AO162" s="122"/>
      <c r="AP162" s="122"/>
      <c r="AQ162" s="122"/>
    </row>
    <row r="163" spans="41:43" ht="12.75" customHeight="1">
      <c r="AO163" s="122"/>
      <c r="AP163" s="122"/>
      <c r="AQ163" s="122"/>
    </row>
    <row r="164" spans="41:43" ht="12.75" customHeight="1">
      <c r="AO164" s="122"/>
      <c r="AP164" s="122"/>
      <c r="AQ164" s="122"/>
    </row>
    <row r="165" spans="41:43" ht="12.75" customHeight="1">
      <c r="AO165" s="122"/>
      <c r="AP165" s="122"/>
      <c r="AQ165" s="122"/>
    </row>
    <row r="166" spans="41:43" ht="12.75" customHeight="1">
      <c r="AO166" s="122"/>
      <c r="AP166" s="122"/>
      <c r="AQ166" s="122"/>
    </row>
    <row r="167" spans="41:43" ht="12.75" customHeight="1">
      <c r="AO167" s="122"/>
      <c r="AP167" s="122"/>
      <c r="AQ167" s="122"/>
    </row>
    <row r="168" spans="41:43" ht="12.75" customHeight="1">
      <c r="AO168" s="122"/>
      <c r="AP168" s="122"/>
      <c r="AQ168" s="122"/>
    </row>
    <row r="169" spans="41:43" ht="12.75" customHeight="1">
      <c r="AO169" s="122"/>
      <c r="AP169" s="122"/>
      <c r="AQ169" s="122"/>
    </row>
    <row r="170" spans="41:43" ht="12.75" customHeight="1">
      <c r="AO170" s="122"/>
      <c r="AP170" s="122"/>
      <c r="AQ170" s="122"/>
    </row>
    <row r="171" spans="41:43" ht="12.75" customHeight="1">
      <c r="AO171" s="122"/>
      <c r="AP171" s="122"/>
      <c r="AQ171" s="122"/>
    </row>
    <row r="172" spans="41:43" ht="12.75" customHeight="1">
      <c r="AO172" s="122"/>
      <c r="AP172" s="122"/>
      <c r="AQ172" s="122"/>
    </row>
    <row r="173" spans="41:43" ht="12.75" customHeight="1">
      <c r="AO173" s="122"/>
      <c r="AP173" s="122"/>
      <c r="AQ173" s="122"/>
    </row>
    <row r="174" spans="41:43" ht="12.75" customHeight="1">
      <c r="AO174" s="122"/>
      <c r="AP174" s="122"/>
      <c r="AQ174" s="122"/>
    </row>
    <row r="175" spans="41:43" ht="12.75" customHeight="1">
      <c r="AO175" s="122"/>
      <c r="AP175" s="122"/>
      <c r="AQ175" s="122"/>
    </row>
    <row r="176" spans="41:43" ht="12.75" customHeight="1">
      <c r="AO176" s="122"/>
      <c r="AP176" s="122"/>
      <c r="AQ176" s="122"/>
    </row>
    <row r="177" spans="41:43" ht="12.75" customHeight="1">
      <c r="AO177" s="122"/>
      <c r="AP177" s="122"/>
      <c r="AQ177" s="122"/>
    </row>
    <row r="178" spans="41:43" ht="12.75" customHeight="1">
      <c r="AO178" s="122"/>
      <c r="AP178" s="122"/>
      <c r="AQ178" s="122"/>
    </row>
    <row r="179" spans="41:43" ht="12.75" customHeight="1">
      <c r="AO179" s="122"/>
      <c r="AP179" s="122"/>
      <c r="AQ179" s="122"/>
    </row>
    <row r="180" spans="41:43" ht="12.75" customHeight="1">
      <c r="AO180" s="122"/>
      <c r="AP180" s="122"/>
      <c r="AQ180" s="122"/>
    </row>
    <row r="181" spans="41:43" ht="12.75" customHeight="1">
      <c r="AO181" s="122"/>
      <c r="AP181" s="122"/>
      <c r="AQ181" s="122"/>
    </row>
    <row r="182" spans="41:43" ht="12.75" customHeight="1">
      <c r="AO182" s="122"/>
      <c r="AP182" s="122"/>
      <c r="AQ182" s="122"/>
    </row>
    <row r="183" spans="41:43" ht="12.75" customHeight="1">
      <c r="AO183" s="122"/>
      <c r="AP183" s="122"/>
      <c r="AQ183" s="122"/>
    </row>
    <row r="184" spans="41:43" ht="12.75" customHeight="1">
      <c r="AO184" s="122"/>
      <c r="AP184" s="122"/>
      <c r="AQ184" s="122"/>
    </row>
    <row r="185" spans="41:43" ht="12.75" customHeight="1">
      <c r="AO185" s="122"/>
      <c r="AP185" s="122"/>
      <c r="AQ185" s="122"/>
    </row>
    <row r="186" spans="41:43" ht="12.75" customHeight="1">
      <c r="AO186" s="122"/>
      <c r="AP186" s="122"/>
      <c r="AQ186" s="122"/>
    </row>
    <row r="187" spans="41:43" ht="12.75" customHeight="1">
      <c r="AO187" s="122"/>
      <c r="AP187" s="122"/>
      <c r="AQ187" s="122"/>
    </row>
    <row r="188" spans="41:43" ht="12.75" customHeight="1">
      <c r="AO188" s="122"/>
      <c r="AP188" s="122"/>
      <c r="AQ188" s="122"/>
    </row>
    <row r="189" spans="41:43" ht="12.75" customHeight="1">
      <c r="AO189" s="122"/>
      <c r="AP189" s="122"/>
      <c r="AQ189" s="122"/>
    </row>
    <row r="190" spans="41:43" ht="12.75" customHeight="1">
      <c r="AO190" s="122"/>
      <c r="AP190" s="122"/>
      <c r="AQ190" s="122"/>
    </row>
    <row r="191" spans="41:43" ht="12.75" customHeight="1">
      <c r="AO191" s="122"/>
      <c r="AP191" s="122"/>
      <c r="AQ191" s="122"/>
    </row>
    <row r="192" spans="41:43" ht="12.75" customHeight="1">
      <c r="AO192" s="122"/>
      <c r="AP192" s="122"/>
      <c r="AQ192" s="122"/>
    </row>
    <row r="193" spans="41:43" ht="12.75" customHeight="1">
      <c r="AO193" s="122"/>
      <c r="AP193" s="122"/>
      <c r="AQ193" s="122"/>
    </row>
    <row r="194" spans="41:43" ht="12.75" customHeight="1">
      <c r="AO194" s="122"/>
      <c r="AP194" s="122"/>
      <c r="AQ194" s="122"/>
    </row>
    <row r="195" spans="41:43" ht="12.75" customHeight="1">
      <c r="AO195" s="122"/>
      <c r="AP195" s="122"/>
      <c r="AQ195" s="122"/>
    </row>
    <row r="196" spans="41:43" ht="12.75" customHeight="1">
      <c r="AO196" s="122"/>
      <c r="AP196" s="122"/>
      <c r="AQ196" s="122"/>
    </row>
    <row r="197" spans="41:43" ht="12.75" customHeight="1">
      <c r="AO197" s="122"/>
      <c r="AP197" s="122"/>
      <c r="AQ197" s="122"/>
    </row>
    <row r="198" spans="41:43" ht="12.75" customHeight="1">
      <c r="AO198" s="122"/>
      <c r="AP198" s="122"/>
      <c r="AQ198" s="122"/>
    </row>
    <row r="199" spans="41:43" ht="12.75" customHeight="1">
      <c r="AO199" s="122"/>
      <c r="AP199" s="122"/>
      <c r="AQ199" s="122"/>
    </row>
    <row r="200" spans="41:43" ht="12.75" customHeight="1">
      <c r="AO200" s="122"/>
      <c r="AP200" s="122"/>
      <c r="AQ200" s="122"/>
    </row>
    <row r="201" spans="41:43" ht="12.75" customHeight="1">
      <c r="AO201" s="122"/>
      <c r="AP201" s="122"/>
      <c r="AQ201" s="122"/>
    </row>
    <row r="202" spans="41:43" ht="12.75" customHeight="1">
      <c r="AO202" s="122"/>
      <c r="AP202" s="122"/>
      <c r="AQ202" s="122"/>
    </row>
    <row r="203" spans="41:43" ht="12.75" customHeight="1">
      <c r="AO203" s="122"/>
      <c r="AP203" s="122"/>
      <c r="AQ203" s="122"/>
    </row>
    <row r="204" spans="41:43" ht="12.75" customHeight="1">
      <c r="AO204" s="122"/>
      <c r="AP204" s="122"/>
      <c r="AQ204" s="122"/>
    </row>
    <row r="205" spans="41:43" ht="12.75" customHeight="1">
      <c r="AO205" s="122"/>
      <c r="AP205" s="122"/>
      <c r="AQ205" s="122"/>
    </row>
    <row r="206" spans="41:43" ht="12.75" customHeight="1">
      <c r="AO206" s="122"/>
      <c r="AP206" s="122"/>
      <c r="AQ206" s="122"/>
    </row>
    <row r="207" spans="41:43" ht="12.75" customHeight="1">
      <c r="AO207" s="122"/>
      <c r="AP207" s="122"/>
      <c r="AQ207" s="122"/>
    </row>
    <row r="208" spans="41:43" ht="12.75" customHeight="1">
      <c r="AO208" s="122"/>
      <c r="AP208" s="122"/>
      <c r="AQ208" s="122"/>
    </row>
    <row r="209" spans="41:43" ht="12.75" customHeight="1">
      <c r="AO209" s="122"/>
      <c r="AP209" s="122"/>
      <c r="AQ209" s="122"/>
    </row>
    <row r="210" spans="41:43" ht="12.75" customHeight="1">
      <c r="AO210" s="122"/>
      <c r="AP210" s="122"/>
      <c r="AQ210" s="122"/>
    </row>
    <row r="211" spans="41:43" ht="12.75" customHeight="1">
      <c r="AO211" s="122"/>
      <c r="AP211" s="122"/>
      <c r="AQ211" s="122"/>
    </row>
    <row r="212" spans="41:43" ht="12.75" customHeight="1">
      <c r="AO212" s="122"/>
      <c r="AP212" s="122"/>
      <c r="AQ212" s="122"/>
    </row>
    <row r="213" spans="41:43" ht="12.75" customHeight="1">
      <c r="AO213" s="122"/>
      <c r="AP213" s="122"/>
      <c r="AQ213" s="122"/>
    </row>
    <row r="214" spans="41:43" ht="12.75" customHeight="1">
      <c r="AO214" s="122"/>
      <c r="AP214" s="122"/>
      <c r="AQ214" s="122"/>
    </row>
    <row r="215" spans="41:43" ht="12.75" customHeight="1">
      <c r="AO215" s="122"/>
      <c r="AP215" s="122"/>
      <c r="AQ215" s="122"/>
    </row>
    <row r="216" spans="41:43" ht="12.75" customHeight="1">
      <c r="AO216" s="122"/>
      <c r="AP216" s="122"/>
      <c r="AQ216" s="122"/>
    </row>
    <row r="217" spans="41:43" ht="12.75" customHeight="1">
      <c r="AO217" s="122"/>
      <c r="AP217" s="122"/>
      <c r="AQ217" s="122"/>
    </row>
    <row r="218" spans="41:43" ht="12.75" customHeight="1">
      <c r="AO218" s="122"/>
      <c r="AP218" s="122"/>
      <c r="AQ218" s="122"/>
    </row>
    <row r="219" spans="41:43" ht="12.75" customHeight="1">
      <c r="AO219" s="122"/>
      <c r="AP219" s="122"/>
      <c r="AQ219" s="122"/>
    </row>
    <row r="220" spans="41:43" ht="12.75" customHeight="1">
      <c r="AO220" s="122"/>
      <c r="AP220" s="122"/>
      <c r="AQ220" s="122"/>
    </row>
    <row r="221" spans="41:43" ht="12.75" customHeight="1">
      <c r="AO221" s="122"/>
      <c r="AP221" s="122"/>
      <c r="AQ221" s="122"/>
    </row>
    <row r="222" spans="41:43" ht="12.75" customHeight="1">
      <c r="AO222" s="122"/>
      <c r="AP222" s="122"/>
      <c r="AQ222" s="122"/>
    </row>
    <row r="223" spans="41:43" ht="12.75" customHeight="1">
      <c r="AO223" s="122"/>
      <c r="AP223" s="122"/>
      <c r="AQ223" s="122"/>
    </row>
    <row r="224" spans="41:43" ht="12.75" customHeight="1">
      <c r="AO224" s="122"/>
      <c r="AP224" s="122"/>
      <c r="AQ224" s="122"/>
    </row>
    <row r="225" spans="41:43" ht="12.75" customHeight="1">
      <c r="AO225" s="122"/>
      <c r="AP225" s="122"/>
      <c r="AQ225" s="122"/>
    </row>
    <row r="226" spans="41:43" ht="12.75" customHeight="1">
      <c r="AO226" s="122"/>
      <c r="AP226" s="122"/>
      <c r="AQ226" s="122"/>
    </row>
    <row r="227" spans="41:43" ht="12.75" customHeight="1">
      <c r="AO227" s="122"/>
      <c r="AP227" s="122"/>
      <c r="AQ227" s="122"/>
    </row>
    <row r="228" spans="41:43" ht="12.75" customHeight="1">
      <c r="AO228" s="122"/>
      <c r="AP228" s="122"/>
      <c r="AQ228" s="122"/>
    </row>
    <row r="229" spans="41:43" ht="12.75" customHeight="1">
      <c r="AO229" s="122"/>
      <c r="AP229" s="122"/>
      <c r="AQ229" s="122"/>
    </row>
    <row r="230" spans="41:43" ht="12.75" customHeight="1">
      <c r="AO230" s="122"/>
      <c r="AP230" s="122"/>
      <c r="AQ230" s="122"/>
    </row>
    <row r="231" spans="41:43" ht="12.75" customHeight="1">
      <c r="AO231" s="122"/>
      <c r="AP231" s="122"/>
      <c r="AQ231" s="122"/>
    </row>
    <row r="232" spans="41:43" ht="12.75" customHeight="1">
      <c r="AO232" s="122"/>
      <c r="AP232" s="122"/>
      <c r="AQ232" s="122"/>
    </row>
    <row r="233" spans="41:43" ht="12.75" customHeight="1">
      <c r="AO233" s="122"/>
      <c r="AP233" s="122"/>
      <c r="AQ233" s="122"/>
    </row>
    <row r="234" spans="41:43" ht="12.75" customHeight="1">
      <c r="AO234" s="122"/>
      <c r="AP234" s="122"/>
      <c r="AQ234" s="122"/>
    </row>
    <row r="235" spans="41:43" ht="12.75" customHeight="1">
      <c r="AO235" s="122"/>
      <c r="AP235" s="122"/>
      <c r="AQ235" s="122"/>
    </row>
    <row r="236" spans="41:43" ht="12.75" customHeight="1">
      <c r="AO236" s="122"/>
      <c r="AP236" s="122"/>
      <c r="AQ236" s="122"/>
    </row>
    <row r="237" spans="41:43" ht="12.75" customHeight="1">
      <c r="AO237" s="122"/>
      <c r="AP237" s="122"/>
      <c r="AQ237" s="122"/>
    </row>
    <row r="238" spans="41:43" ht="12.75" customHeight="1">
      <c r="AO238" s="122"/>
      <c r="AP238" s="122"/>
      <c r="AQ238" s="122"/>
    </row>
    <row r="239" spans="41:43" ht="12.75" customHeight="1">
      <c r="AO239" s="122"/>
      <c r="AP239" s="122"/>
      <c r="AQ239" s="122"/>
    </row>
    <row r="240" spans="41:43" ht="12.75" customHeight="1">
      <c r="AO240" s="122"/>
      <c r="AP240" s="122"/>
      <c r="AQ240" s="122"/>
    </row>
    <row r="241" spans="41:43" ht="12.75" customHeight="1">
      <c r="AO241" s="122"/>
      <c r="AP241" s="122"/>
      <c r="AQ241" s="122"/>
    </row>
    <row r="242" spans="41:43" ht="12.75" customHeight="1">
      <c r="AO242" s="122"/>
      <c r="AP242" s="122"/>
      <c r="AQ242" s="122"/>
    </row>
    <row r="243" spans="41:43" ht="12.75" customHeight="1">
      <c r="AO243" s="122"/>
      <c r="AP243" s="122"/>
      <c r="AQ243" s="122"/>
    </row>
    <row r="244" spans="41:43" ht="12.75" customHeight="1">
      <c r="AO244" s="122"/>
      <c r="AP244" s="122"/>
      <c r="AQ244" s="122"/>
    </row>
    <row r="245" spans="41:43" ht="12.75" customHeight="1">
      <c r="AO245" s="122"/>
      <c r="AP245" s="122"/>
      <c r="AQ245" s="122"/>
    </row>
    <row r="246" spans="41:43" ht="12.75" customHeight="1">
      <c r="AO246" s="122"/>
      <c r="AP246" s="122"/>
      <c r="AQ246" s="122"/>
    </row>
    <row r="247" spans="41:43" ht="12.75" customHeight="1">
      <c r="AO247" s="122"/>
      <c r="AP247" s="122"/>
      <c r="AQ247" s="122"/>
    </row>
    <row r="248" spans="41:43" ht="12.75" customHeight="1">
      <c r="AO248" s="122"/>
      <c r="AP248" s="122"/>
      <c r="AQ248" s="122"/>
    </row>
    <row r="249" spans="41:43" ht="12.75" customHeight="1">
      <c r="AO249" s="122"/>
      <c r="AP249" s="122"/>
      <c r="AQ249" s="122"/>
    </row>
    <row r="250" spans="41:43" ht="12.75" customHeight="1">
      <c r="AO250" s="122"/>
      <c r="AP250" s="122"/>
      <c r="AQ250" s="122"/>
    </row>
    <row r="251" spans="41:43" ht="12.75" customHeight="1">
      <c r="AO251" s="122"/>
      <c r="AP251" s="122"/>
      <c r="AQ251" s="122"/>
    </row>
    <row r="252" spans="41:43" ht="12.75" customHeight="1">
      <c r="AO252" s="122"/>
      <c r="AP252" s="122"/>
      <c r="AQ252" s="122"/>
    </row>
    <row r="253" spans="41:43" ht="12.75" customHeight="1">
      <c r="AO253" s="122"/>
      <c r="AP253" s="122"/>
      <c r="AQ253" s="122"/>
    </row>
    <row r="254" spans="41:43" ht="12.75" customHeight="1">
      <c r="AO254" s="122"/>
      <c r="AP254" s="122"/>
      <c r="AQ254" s="122"/>
    </row>
    <row r="255" spans="41:43" ht="12.75" customHeight="1">
      <c r="AO255" s="122"/>
      <c r="AP255" s="122"/>
      <c r="AQ255" s="122"/>
    </row>
    <row r="256" spans="41:43" ht="12.75" customHeight="1">
      <c r="AO256" s="122"/>
      <c r="AP256" s="122"/>
      <c r="AQ256" s="122"/>
    </row>
  </sheetData>
  <sheetProtection password="C03C" sheet="1" objects="1" scenarios="1"/>
  <mergeCells count="97">
    <mergeCell ref="B66:AE66"/>
    <mergeCell ref="AA30:AC31"/>
    <mergeCell ref="AA32:AC33"/>
    <mergeCell ref="AA13:AC14"/>
    <mergeCell ref="C39:R39"/>
    <mergeCell ref="Q37:R37"/>
    <mergeCell ref="D34:E34"/>
    <mergeCell ref="D35:E35"/>
    <mergeCell ref="G33:I33"/>
    <mergeCell ref="Q33:R33"/>
    <mergeCell ref="B32:B38"/>
    <mergeCell ref="D62:N63"/>
    <mergeCell ref="Q38:R38"/>
    <mergeCell ref="D36:E36"/>
    <mergeCell ref="D37:E37"/>
    <mergeCell ref="D38:E38"/>
    <mergeCell ref="Q34:R34"/>
    <mergeCell ref="Q35:R35"/>
    <mergeCell ref="Q36:R36"/>
    <mergeCell ref="R62:AB63"/>
    <mergeCell ref="F10:F11"/>
    <mergeCell ref="D32:E32"/>
    <mergeCell ref="D33:E33"/>
    <mergeCell ref="B6:F8"/>
    <mergeCell ref="C10:C11"/>
    <mergeCell ref="D30:E31"/>
    <mergeCell ref="E10:E11"/>
    <mergeCell ref="C30:C31"/>
    <mergeCell ref="F30:F31"/>
    <mergeCell ref="B12:B27"/>
    <mergeCell ref="L5:N5"/>
    <mergeCell ref="L6:N6"/>
    <mergeCell ref="L8:N8"/>
    <mergeCell ref="L7:N7"/>
    <mergeCell ref="T8:U8"/>
    <mergeCell ref="V8:W8"/>
    <mergeCell ref="T7:U7"/>
    <mergeCell ref="V7:W7"/>
    <mergeCell ref="X7:Y7"/>
    <mergeCell ref="Z7:AA7"/>
    <mergeCell ref="AB7:AC7"/>
    <mergeCell ref="X8:Y8"/>
    <mergeCell ref="Z8:AA8"/>
    <mergeCell ref="AB8:AC8"/>
    <mergeCell ref="O6:Q6"/>
    <mergeCell ref="R6:S6"/>
    <mergeCell ref="T6:U6"/>
    <mergeCell ref="V6:W6"/>
    <mergeCell ref="T5:U5"/>
    <mergeCell ref="V5:W5"/>
    <mergeCell ref="X5:Y5"/>
    <mergeCell ref="Z5:AC5"/>
    <mergeCell ref="G3:H3"/>
    <mergeCell ref="U4:W4"/>
    <mergeCell ref="G6:K6"/>
    <mergeCell ref="G8:K8"/>
    <mergeCell ref="O7:Q7"/>
    <mergeCell ref="G7:K7"/>
    <mergeCell ref="O5:Q5"/>
    <mergeCell ref="R5:S5"/>
    <mergeCell ref="O8:Q8"/>
    <mergeCell ref="R8:S8"/>
    <mergeCell ref="G4:H4"/>
    <mergeCell ref="I4:J4"/>
    <mergeCell ref="G5:K5"/>
    <mergeCell ref="AA2:AE2"/>
    <mergeCell ref="O4:Q4"/>
    <mergeCell ref="R4:T4"/>
    <mergeCell ref="R3:T3"/>
    <mergeCell ref="U3:W3"/>
    <mergeCell ref="X3:Y3"/>
    <mergeCell ref="Z3:AC3"/>
    <mergeCell ref="K3:L3"/>
    <mergeCell ref="O3:Q3"/>
    <mergeCell ref="I3:J3"/>
    <mergeCell ref="AJ10:AQ10"/>
    <mergeCell ref="K4:L4"/>
    <mergeCell ref="X4:Y4"/>
    <mergeCell ref="Z4:AC4"/>
    <mergeCell ref="R7:S7"/>
    <mergeCell ref="X6:Y6"/>
    <mergeCell ref="Z6:AC6"/>
    <mergeCell ref="AI10:AI11"/>
    <mergeCell ref="AG10:AG11"/>
    <mergeCell ref="AA10:AA11"/>
    <mergeCell ref="R10:Y10"/>
    <mergeCell ref="AH10:AH11"/>
    <mergeCell ref="AB12:AC12"/>
    <mergeCell ref="AB10:AC11"/>
    <mergeCell ref="G32:I32"/>
    <mergeCell ref="J30:L30"/>
    <mergeCell ref="M30:O30"/>
    <mergeCell ref="G10:I10"/>
    <mergeCell ref="J10:L10"/>
    <mergeCell ref="M10:O10"/>
    <mergeCell ref="G30:I30"/>
    <mergeCell ref="Q32:R32"/>
  </mergeCells>
  <printOptions horizontalCentered="1"/>
  <pageMargins left="0.25" right="0.25" top="0.5" bottom="0.25" header="0" footer="0"/>
  <pageSetup fitToHeight="1" fitToWidth="1" horizontalDpi="200" verticalDpi="200" orientation="landscape" scale="61" r:id="rId2"/>
  <headerFooter alignWithMargins="0">
    <oddFooter>&amp;LPage &amp;P of &amp;N&amp;Rhttp://www.westardisplaytechnologies.com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Dell Inc.</cp:lastModifiedBy>
  <cp:lastPrinted>2008-12-11T17:06:21Z</cp:lastPrinted>
  <dcterms:created xsi:type="dcterms:W3CDTF">2004-01-21T01:52:00Z</dcterms:created>
  <dcterms:modified xsi:type="dcterms:W3CDTF">2008-12-11T21:00:46Z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